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70" firstSheet="2" activeTab="9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приложение 7" sheetId="7" r:id="rId7"/>
    <sheet name="приложение 8" sheetId="8" r:id="rId8"/>
    <sheet name="приложение 9" sheetId="9" r:id="rId9"/>
    <sheet name="приложение 10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4" i="4" l="1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D6" i="4"/>
  <c r="C6" i="4"/>
  <c r="E6" i="4" s="1"/>
  <c r="D39" i="5" l="1"/>
  <c r="C23" i="5"/>
  <c r="E12" i="2" l="1"/>
  <c r="C21" i="5" l="1"/>
  <c r="E48" i="2" l="1"/>
  <c r="E33" i="10" l="1"/>
  <c r="E9" i="5" l="1"/>
  <c r="E10" i="5"/>
  <c r="E11" i="5"/>
  <c r="E13" i="5"/>
  <c r="E14" i="5"/>
  <c r="E15" i="5"/>
  <c r="E17" i="5"/>
  <c r="E19" i="5"/>
  <c r="E20" i="5"/>
  <c r="E22" i="5"/>
  <c r="E24" i="5"/>
  <c r="E25" i="5"/>
  <c r="E26" i="5"/>
  <c r="E28" i="5"/>
  <c r="E30" i="5"/>
  <c r="E32" i="5"/>
  <c r="E34" i="5"/>
  <c r="E35" i="5"/>
  <c r="E38" i="5"/>
  <c r="E40" i="5"/>
  <c r="E41" i="5"/>
  <c r="E42" i="5"/>
  <c r="E43" i="5"/>
  <c r="E44" i="5"/>
  <c r="E45" i="5"/>
  <c r="E46" i="5"/>
  <c r="E48" i="5"/>
  <c r="E52" i="5"/>
  <c r="E54" i="5"/>
  <c r="E56" i="5"/>
  <c r="E57" i="5"/>
  <c r="E59" i="5"/>
  <c r="E61" i="5"/>
  <c r="E63" i="5"/>
  <c r="E65" i="5"/>
  <c r="E67" i="5"/>
  <c r="E69" i="5"/>
  <c r="E71" i="5"/>
  <c r="E74" i="5"/>
  <c r="E75" i="5"/>
  <c r="E76" i="5"/>
  <c r="E78" i="5"/>
  <c r="E81" i="5"/>
  <c r="E83" i="5"/>
  <c r="E84" i="5"/>
  <c r="E86" i="5"/>
  <c r="E91" i="5"/>
  <c r="E93" i="5"/>
  <c r="E95" i="5"/>
  <c r="E97" i="5"/>
  <c r="E98" i="5"/>
  <c r="E100" i="5"/>
  <c r="E102" i="5"/>
  <c r="E103" i="5"/>
  <c r="E104" i="5"/>
  <c r="E106" i="5"/>
  <c r="E108" i="5"/>
  <c r="E110" i="5"/>
  <c r="E113" i="5"/>
  <c r="E115" i="5"/>
  <c r="E116" i="5"/>
  <c r="E119" i="5"/>
  <c r="E120" i="5"/>
  <c r="E122" i="5"/>
  <c r="E124" i="5"/>
  <c r="E126" i="5"/>
  <c r="E128" i="5"/>
  <c r="E130" i="5"/>
  <c r="E132" i="5"/>
  <c r="E134" i="5"/>
  <c r="E135" i="5"/>
  <c r="E136" i="5"/>
  <c r="E138" i="5"/>
  <c r="E139" i="5"/>
  <c r="E140" i="5"/>
  <c r="E142" i="5"/>
  <c r="E144" i="5"/>
  <c r="D127" i="5"/>
  <c r="D129" i="5"/>
  <c r="E129" i="5" s="1"/>
  <c r="C127" i="5"/>
  <c r="E127" i="5" s="1"/>
  <c r="C87" i="5"/>
  <c r="C89" i="5"/>
  <c r="D90" i="5"/>
  <c r="C90" i="5"/>
  <c r="D82" i="5"/>
  <c r="C82" i="5"/>
  <c r="C70" i="5"/>
  <c r="C62" i="5"/>
  <c r="D41" i="5"/>
  <c r="C41" i="5"/>
  <c r="D143" i="5"/>
  <c r="C143" i="5"/>
  <c r="D12" i="5"/>
  <c r="E12" i="5" s="1"/>
  <c r="C12" i="5"/>
  <c r="D141" i="5"/>
  <c r="E141" i="5" s="1"/>
  <c r="C141" i="5"/>
  <c r="D139" i="5"/>
  <c r="C139" i="5"/>
  <c r="D137" i="5"/>
  <c r="E137" i="5" s="1"/>
  <c r="C137" i="5"/>
  <c r="D135" i="5"/>
  <c r="C135" i="5"/>
  <c r="C129" i="5"/>
  <c r="C107" i="5"/>
  <c r="E107" i="5" s="1"/>
  <c r="D87" i="5"/>
  <c r="D89" i="5"/>
  <c r="E89" i="5" s="1"/>
  <c r="D103" i="5"/>
  <c r="D101" i="5"/>
  <c r="E101" i="5" s="1"/>
  <c r="C103" i="5"/>
  <c r="C101" i="5"/>
  <c r="D49" i="5"/>
  <c r="C49" i="5"/>
  <c r="D85" i="5"/>
  <c r="C85" i="5"/>
  <c r="C68" i="5"/>
  <c r="C58" i="5"/>
  <c r="C55" i="5"/>
  <c r="C45" i="5"/>
  <c r="C39" i="5"/>
  <c r="E39" i="5" s="1"/>
  <c r="C18" i="5"/>
  <c r="E18" i="5" s="1"/>
  <c r="C10" i="5"/>
  <c r="D118" i="5"/>
  <c r="D58" i="5"/>
  <c r="D133" i="5"/>
  <c r="E133" i="5" s="1"/>
  <c r="C133" i="5"/>
  <c r="D131" i="5"/>
  <c r="C131" i="5"/>
  <c r="D125" i="5"/>
  <c r="E125" i="5" s="1"/>
  <c r="C125" i="5"/>
  <c r="D123" i="5"/>
  <c r="C123" i="5"/>
  <c r="E123" i="5" s="1"/>
  <c r="D121" i="5"/>
  <c r="E121" i="5" s="1"/>
  <c r="C121" i="5"/>
  <c r="C118" i="5"/>
  <c r="C117" i="5" s="1"/>
  <c r="D114" i="5"/>
  <c r="C114" i="5"/>
  <c r="D112" i="5"/>
  <c r="C112" i="5"/>
  <c r="C111" i="5" s="1"/>
  <c r="D109" i="5"/>
  <c r="E109" i="5" s="1"/>
  <c r="C109" i="5"/>
  <c r="D107" i="5"/>
  <c r="D105" i="5"/>
  <c r="E105" i="5" s="1"/>
  <c r="D99" i="5"/>
  <c r="C99" i="5"/>
  <c r="E99" i="5" s="1"/>
  <c r="D96" i="5"/>
  <c r="D94" i="5" s="1"/>
  <c r="C96" i="5"/>
  <c r="C94" i="5" s="1"/>
  <c r="D92" i="5"/>
  <c r="C92" i="5"/>
  <c r="E92" i="5" s="1"/>
  <c r="D80" i="5"/>
  <c r="E80" i="5" s="1"/>
  <c r="C80" i="5"/>
  <c r="D77" i="5"/>
  <c r="C77" i="5"/>
  <c r="E77" i="5" s="1"/>
  <c r="D75" i="5"/>
  <c r="C75" i="5"/>
  <c r="D73" i="5"/>
  <c r="E73" i="5" s="1"/>
  <c r="C73" i="5"/>
  <c r="D70" i="5"/>
  <c r="D68" i="5"/>
  <c r="D66" i="5"/>
  <c r="C66" i="5"/>
  <c r="D64" i="5"/>
  <c r="C64" i="5"/>
  <c r="E64" i="5" s="1"/>
  <c r="D62" i="5"/>
  <c r="D60" i="5"/>
  <c r="E60" i="5" s="1"/>
  <c r="C60" i="5"/>
  <c r="D55" i="5"/>
  <c r="E55" i="5" s="1"/>
  <c r="D53" i="5"/>
  <c r="C53" i="5"/>
  <c r="D51" i="5"/>
  <c r="C51" i="5"/>
  <c r="D47" i="5"/>
  <c r="E47" i="5" s="1"/>
  <c r="C47" i="5"/>
  <c r="D37" i="5"/>
  <c r="C37" i="5"/>
  <c r="D33" i="5"/>
  <c r="C33" i="5"/>
  <c r="D31" i="5"/>
  <c r="C31" i="5"/>
  <c r="D29" i="5"/>
  <c r="C29" i="5"/>
  <c r="E29" i="5" s="1"/>
  <c r="D27" i="5"/>
  <c r="C27" i="5"/>
  <c r="D21" i="5"/>
  <c r="E21" i="5" s="1"/>
  <c r="D16" i="5"/>
  <c r="E16" i="5" s="1"/>
  <c r="C16" i="5"/>
  <c r="D14" i="5"/>
  <c r="D8" i="5"/>
  <c r="E8" i="5" s="1"/>
  <c r="C8" i="5"/>
  <c r="E62" i="5" l="1"/>
  <c r="E114" i="5"/>
  <c r="E143" i="5"/>
  <c r="E53" i="5"/>
  <c r="E58" i="5"/>
  <c r="E90" i="5"/>
  <c r="E68" i="5"/>
  <c r="E131" i="5"/>
  <c r="E118" i="5"/>
  <c r="E66" i="5"/>
  <c r="E27" i="5"/>
  <c r="E31" i="5"/>
  <c r="E51" i="5"/>
  <c r="E70" i="5"/>
  <c r="E94" i="5"/>
  <c r="E112" i="5"/>
  <c r="E85" i="5"/>
  <c r="E82" i="5"/>
  <c r="E96" i="5"/>
  <c r="E87" i="5"/>
  <c r="E49" i="5"/>
  <c r="E37" i="5"/>
  <c r="E33" i="5"/>
  <c r="C88" i="5"/>
  <c r="D36" i="5"/>
  <c r="C79" i="5"/>
  <c r="C72" i="5"/>
  <c r="E72" i="5" s="1"/>
  <c r="D50" i="5"/>
  <c r="D79" i="5"/>
  <c r="E79" i="5" s="1"/>
  <c r="C36" i="5"/>
  <c r="E36" i="5" s="1"/>
  <c r="D23" i="5"/>
  <c r="E23" i="5" s="1"/>
  <c r="C50" i="5"/>
  <c r="D117" i="5"/>
  <c r="E117" i="5" s="1"/>
  <c r="E7" i="10"/>
  <c r="E8" i="10" s="1"/>
  <c r="E9" i="10"/>
  <c r="E6" i="10"/>
  <c r="E10" i="10" s="1"/>
  <c r="D19" i="9"/>
  <c r="C19" i="9"/>
  <c r="E10" i="9"/>
  <c r="E9" i="9"/>
  <c r="E8" i="9"/>
  <c r="D17" i="8"/>
  <c r="C17" i="8"/>
  <c r="E16" i="8"/>
  <c r="E15" i="8"/>
  <c r="E14" i="8"/>
  <c r="D12" i="8"/>
  <c r="C12" i="8"/>
  <c r="E11" i="8"/>
  <c r="E10" i="8"/>
  <c r="E9" i="8"/>
  <c r="D19" i="7"/>
  <c r="C19" i="7"/>
  <c r="E10" i="7"/>
  <c r="E9" i="7"/>
  <c r="E8" i="7"/>
  <c r="D19" i="6"/>
  <c r="C19" i="6"/>
  <c r="E10" i="6"/>
  <c r="E9" i="6"/>
  <c r="E8" i="6"/>
  <c r="E19" i="9" l="1"/>
  <c r="E50" i="5"/>
  <c r="D111" i="5"/>
  <c r="E111" i="5" s="1"/>
  <c r="C7" i="5"/>
  <c r="D88" i="5"/>
  <c r="E88" i="5" s="1"/>
  <c r="E17" i="8"/>
  <c r="C20" i="8"/>
  <c r="D20" i="8"/>
  <c r="E19" i="7"/>
  <c r="E19" i="6"/>
  <c r="E12" i="8"/>
  <c r="E20" i="8" s="1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9" i="3"/>
  <c r="E91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7" i="2"/>
  <c r="E46" i="2"/>
  <c r="E45" i="2"/>
  <c r="E44" i="2"/>
  <c r="E43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4" i="2"/>
  <c r="E23" i="2"/>
  <c r="E22" i="2"/>
  <c r="E21" i="2"/>
  <c r="E19" i="2"/>
  <c r="E18" i="2"/>
  <c r="E17" i="2"/>
  <c r="E16" i="2"/>
  <c r="E15" i="2"/>
  <c r="E14" i="2"/>
  <c r="E13" i="2"/>
  <c r="E11" i="2"/>
  <c r="E10" i="2"/>
  <c r="E9" i="2"/>
  <c r="D18" i="1"/>
  <c r="C18" i="1"/>
  <c r="D15" i="1"/>
  <c r="C15" i="1"/>
  <c r="D10" i="1"/>
  <c r="C10" i="1"/>
  <c r="D7" i="1"/>
  <c r="C7" i="1"/>
  <c r="D7" i="5" l="1"/>
  <c r="E7" i="5" s="1"/>
  <c r="D22" i="1"/>
  <c r="C22" i="1"/>
</calcChain>
</file>

<file path=xl/sharedStrings.xml><?xml version="1.0" encoding="utf-8"?>
<sst xmlns="http://schemas.openxmlformats.org/spreadsheetml/2006/main" count="2234" uniqueCount="1280">
  <si>
    <t xml:space="preserve">Приложение 1 </t>
  </si>
  <si>
    <t>(тыс. рублей)</t>
  </si>
  <si>
    <t>Код</t>
  </si>
  <si>
    <t>Наименование</t>
  </si>
  <si>
    <t xml:space="preserve">Утвержденная сумма                     </t>
  </si>
  <si>
    <t xml:space="preserve"> 01 02 00 00 00 0000 000</t>
  </si>
  <si>
    <t>Кредиты кредитных организаций в валюте Российской Федерации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</si>
  <si>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</si>
  <si>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</si>
  <si>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>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</si>
  <si>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</si>
  <si>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 01 03 00 00 00 0000 000</t>
  </si>
  <si>
    <t xml:space="preserve">Бюджетные кредиты от других бюджетов бюджетной системы Российской Федерации </t>
  </si>
  <si>
    <t>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</si>
  <si>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</si>
  <si>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 (на пополнение остатков средств на счетах кожуунного бюджета Республики Тыва)</t>
  </si>
  <si>
    <t>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</si>
  <si>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</si>
  <si>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 (на пополнение остатков средств на счетах кожуунного бюджета Республики Тыва)</t>
  </si>
  <si>
    <t>01 05 00 00 00 0000 000</t>
  </si>
  <si>
    <t>Изменение остатков средств на счетах по учету средств бюджета</t>
  </si>
  <si>
    <t>01 05 02 01 05 0000 510</t>
  </si>
  <si>
    <t>Увеличение прочих остатков денежных средств бюджетов муниципальных районов</t>
  </si>
  <si>
    <t>01 05 02 01 05 0000 610</t>
  </si>
  <si>
    <t>Уменьшение прочих остатков денежных средств бюджетов муниципальных районов</t>
  </si>
  <si>
    <t>01 06 00 00 00 0000 000</t>
  </si>
  <si>
    <t>Иные источники внутреннего финансирования дефицита бюджета</t>
  </si>
  <si>
    <t>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</si>
  <si>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</si>
  <si>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</si>
  <si>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</si>
  <si>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Всего</t>
  </si>
  <si>
    <t>* 05 - бюджет муниципального района</t>
  </si>
  <si>
    <t>* 04 - бюджет городского округа</t>
  </si>
  <si>
    <t>Наименование показателя</t>
  </si>
  <si>
    <t>Код дохода по бюджетной классификации</t>
  </si>
  <si>
    <t>Утвержденные бюджетные назначения</t>
  </si>
  <si>
    <t>% исполнения</t>
  </si>
  <si>
    <t>1</t>
  </si>
  <si>
    <t>3</t>
  </si>
  <si>
    <t>4</t>
  </si>
  <si>
    <t>5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</si>
  <si>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</si>
  <si>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</si>
  <si>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</si>
  <si>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</si>
  <si>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</si>
  <si>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</si>
  <si>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</si>
  <si>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</si>
  <si>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</si>
  <si>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</si>
  <si>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</si>
  <si>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</si>
  <si>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</si>
  <si>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</si>
  <si>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</si>
  <si>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</si>
  <si>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</si>
  <si>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</si>
  <si>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</si>
  <si>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</si>
  <si>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</si>
  <si>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</si>
  <si>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</si>
  <si>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</si>
  <si>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</si>
  <si>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</si>
  <si>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</si>
  <si>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</si>
  <si>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</si>
  <si>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</si>
  <si>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</si>
  <si>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</si>
  <si>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Единый налог на вмененный доход для отдельных видов деятельности</t>
  </si>
  <si>
    <t>000 10502000020000110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</si>
  <si>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</si>
  <si>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</si>
  <si>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сельскохозяйственный налог</t>
  </si>
  <si>
    <t>000 10503000010000110</t>
  </si>
  <si>
    <t>Налог, взимаемый в связи с применением патентной системы налогообложения</t>
  </si>
  <si>
    <t>000 10504000020000110</t>
  </si>
  <si>
    <t>НАЛОГИ НА ИМУЩЕСТВО</t>
  </si>
  <si>
    <t>000 10600000000000000</t>
  </si>
  <si>
    <t>Налог на имущество организаций</t>
  </si>
  <si>
    <t>000 10602000020000110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</si>
  <si>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</si>
  <si>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</si>
  <si>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</si>
  <si>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</si>
  <si>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</si>
  <si>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</si>
  <si>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</si>
  <si>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</si>
  <si>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</si>
  <si>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</si>
  <si>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</si>
  <si>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</si>
  <si>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</si>
  <si>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</si>
  <si>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</si>
  <si>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</si>
  <si>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</si>
  <si>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</si>
  <si>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размещение отходов производства и потребления</t>
  </si>
  <si>
    <t>000 11201040010000120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</si>
  <si>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</si>
  <si>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</si>
  <si>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</si>
  <si>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</si>
  <si>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</si>
  <si>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</si>
  <si>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</si>
  <si>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</si>
  <si>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</si>
  <si>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</si>
  <si>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</si>
  <si>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</si>
  <si>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</si>
  <si>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</si>
  <si>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</si>
  <si>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</si>
  <si>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</si>
  <si>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</si>
  <si>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</si>
  <si>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</si>
  <si>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</si>
  <si>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000 11601150010000140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</si>
  <si>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</si>
  <si>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</si>
  <si>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</si>
  <si>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</si>
  <si>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</si>
  <si>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</si>
  <si>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</si>
  <si>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</si>
  <si>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Платежи в целях возмещения причиненного ущерба (убытков)</t>
  </si>
  <si>
    <t>000 11610000000000140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</si>
  <si>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</si>
  <si>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</si>
  <si>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</si>
  <si>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</si>
  <si>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</si>
  <si>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</si>
  <si>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</si>
  <si>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</si>
  <si>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</si>
  <si>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</si>
  <si>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</si>
  <si>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</si>
  <si>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на поддержку мер по обеспечению сбалансированности бюджетов</t>
  </si>
  <si>
    <t>000 20215002000000150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</si>
  <si>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</si>
  <si>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</si>
  <si>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</si>
  <si>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000 20225179000000150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</si>
  <si>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</si>
  <si>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000 20225304000000150</t>
  </si>
  <si>
    <t>Субсидии бюджетам на реализацию мероприятий по обеспечению жильем молодых семей</t>
  </si>
  <si>
    <t>000 20225497000000150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</si>
  <si>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</si>
  <si>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</si>
  <si>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на обеспечение комплексного развития сельских территорий</t>
  </si>
  <si>
    <t>000 20225576000000150</t>
  </si>
  <si>
    <t>Субсидии бюджетам на подготовку проектов межевания земельных участков и на проведение кадастровых работ</t>
  </si>
  <si>
    <t>000 20225599000000150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</si>
  <si>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</si>
  <si>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000 20227576000000150</t>
  </si>
  <si>
    <t>Прочие субсидии</t>
  </si>
  <si>
    <t>000 20229999000000150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</si>
  <si>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</si>
  <si>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</si>
  <si>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</si>
  <si>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000 20230022000000150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</si>
  <si>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</si>
  <si>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</si>
  <si>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</si>
  <si>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000 20230027000000150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</si>
  <si>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</si>
  <si>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000 20235084000000150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</si>
  <si>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</si>
  <si>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</si>
  <si>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</si>
  <si>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</si>
  <si>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на оплату жилищно-коммунальных услуг отдельным категориям граждан</t>
  </si>
  <si>
    <t>000 20235250000000150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</si>
  <si>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</si>
  <si>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</si>
  <si>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</si>
  <si>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</si>
  <si>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</si>
  <si>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000 20245303000000150</t>
  </si>
  <si>
    <t>Прочие межбюджетные трансферты, передаваемые бюджетам</t>
  </si>
  <si>
    <t>000 20249999000000150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</si>
  <si>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</si>
  <si>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</si>
  <si>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</si>
  <si>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971 20805000050000150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</si>
  <si>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</si>
  <si>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</si>
  <si>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</si>
  <si>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</si>
  <si>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</si>
  <si>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</si>
  <si>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</si>
  <si>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</si>
  <si>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Доходы бюджета - всего</t>
  </si>
  <si>
    <t>X</t>
  </si>
  <si>
    <t>Приложение 2</t>
  </si>
  <si>
    <t xml:space="preserve">Исполнение доходов муниципального района </t>
  </si>
  <si>
    <t>(в тыс. рублях)</t>
  </si>
  <si>
    <t>Приложение 3</t>
  </si>
  <si>
    <t>Код расхода по бюджетной классификации</t>
  </si>
  <si>
    <t>Расходы бюджета - всего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</si>
  <si>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</si>
  <si>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</si>
  <si>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</si>
  <si>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</si>
  <si>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Обеспечение функционирования Председателя Администрации Чаа-Хольского кожууна Республики Тыва и Аппарата Администрации Чаа-Хольского кожууна Республики Тыва</t>
  </si>
  <si>
    <t>000 0102 7800000000 000</t>
  </si>
  <si>
    <t>Председатель Администрации Чаа-Хольского кожууна Республики Тыва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</si>
  <si>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</si>
  <si>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000 0102 7860000111 100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</si>
  <si>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</si>
  <si>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</si>
  <si>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Обеспечение деятельности Хурала представителей Чаа-Хольского кожууна Республики Тыва</t>
  </si>
  <si>
    <t>000 0103 7900000000 000</t>
  </si>
  <si>
    <t>Председатель Хурала представителей Чаа-Хольского кожууна Республики Тыва</t>
  </si>
  <si>
    <t>000 0103 7960000111 000</t>
  </si>
  <si>
    <t>000 0103 7960000111 100</t>
  </si>
  <si>
    <t>Депутаты Хурала представителей Чаа-Хольского кожууна Республики Тыва</t>
  </si>
  <si>
    <t>000 0103 7960000112 000</t>
  </si>
  <si>
    <t>000 0103 7960000112 100</t>
  </si>
  <si>
    <t>Аппарат Хурала представителей Чаа-Хольского кожууна Республики Тыва</t>
  </si>
  <si>
    <t>000 0103 7960000193 000</t>
  </si>
  <si>
    <t>000 0103 7960000193 100</t>
  </si>
  <si>
    <t>Закупка товаров, работ и услуг для обеспечения государственных (муниципальных) нужд</t>
  </si>
  <si>
    <t>000 0103 7960000193 200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</si>
  <si>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</si>
  <si>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</si>
  <si>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000 0104 7800000000 000</t>
  </si>
  <si>
    <t>Расходы на выплаты по оплате труда работников Аппарата Администрации Чаа-Хольского кожууна Республики Тыва</t>
  </si>
  <si>
    <t>000 0104 7860000113 000</t>
  </si>
  <si>
    <t>000 0104 7860000113 100</t>
  </si>
  <si>
    <t>Обеспечение функционирования Аппарата Администрации Чаа-Хольского кожууна Республики Тыва</t>
  </si>
  <si>
    <t>000 0104 7860000193 000</t>
  </si>
  <si>
    <t>000 0104 7860000193 200</t>
  </si>
  <si>
    <t>Иные бюджетные ассигнования</t>
  </si>
  <si>
    <t>000 0104 7860000193 800</t>
  </si>
  <si>
    <t>Судебная система</t>
  </si>
  <si>
    <t>000 0105 0000000000 000</t>
  </si>
  <si>
    <t>Обеспечение деятельности органов юстиции</t>
  </si>
  <si>
    <t>000 0105 9200000000 000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</si>
  <si>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</si>
  <si>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000 0105 9200051200 000</t>
  </si>
  <si>
    <t>000 0105 9200051200 200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</si>
  <si>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</si>
  <si>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</si>
  <si>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Обеспечение деятельности органов исполнительной власти Чаа-Хольского кожууна Республики Тыва</t>
  </si>
  <si>
    <t>000 0106 8900000000 000</t>
  </si>
  <si>
    <t>Расходы на выплаты по оплате труда работников финансового органа Чаа-Хольского кожууна</t>
  </si>
  <si>
    <t>000 0106 8910000110 000</t>
  </si>
  <si>
    <t>000 0106 8910000110 100</t>
  </si>
  <si>
    <t>Расходы на обеспечение функций финансового органа Чаа-Хольского кожууна</t>
  </si>
  <si>
    <t>000 0106 8910000190 000</t>
  </si>
  <si>
    <t>000 0106 8910000190 100</t>
  </si>
  <si>
    <t>000 0106 8910000190 200</t>
  </si>
  <si>
    <t>000 0106 8910000190 800</t>
  </si>
  <si>
    <t>Обеспечение деятельности Контрольно-счетной палаты Чаа-Хольского кожууна</t>
  </si>
  <si>
    <t>000 0106 9300000000 000</t>
  </si>
  <si>
    <t>Председатель Контрольно-счетной палаты Чаа-Хольского кожууна Республики Тыва и его инспектор</t>
  </si>
  <si>
    <t>000 0106 9360000111 000</t>
  </si>
  <si>
    <t>000 0106 9360000111 100</t>
  </si>
  <si>
    <t>Расходы на обеспечение функций контрольно-счетной палаты муниципального района «Чаа-Хольский кожуун Республики Тыва</t>
  </si>
  <si>
    <t>000 0106 9360000190 000</t>
  </si>
  <si>
    <t>000 0106 9360000190 200</t>
  </si>
  <si>
    <t>Обеспечение проведения выборов и референдумов</t>
  </si>
  <si>
    <t>000 0107 0000000000 000</t>
  </si>
  <si>
    <t>Обеспечение деятельности Территориальной Избирательной комиссии Чаа-Хольского кожууна Республики Тыва</t>
  </si>
  <si>
    <t>000 0107 9400000000 000</t>
  </si>
  <si>
    <t>000 0107 9450000192 800</t>
  </si>
  <si>
    <t>Резервный фонд Чаа-Хольского кожууна Республики Тыва</t>
  </si>
  <si>
    <t>000 0111 9750400000 000</t>
  </si>
  <si>
    <t>000 0111 9750400000 800</t>
  </si>
  <si>
    <t>Другие общегосударственные вопросы</t>
  </si>
  <si>
    <t>000 0113 0000000000 000</t>
  </si>
  <si>
    <t>000 0113 1130000211 100</t>
  </si>
  <si>
    <t>000 0113 1130000211 200</t>
  </si>
  <si>
    <t>000 0113 1300000000 000</t>
  </si>
  <si>
    <t>Реализация мероприятий подпрограммы "Повышение финансовой грамотности жителей Чаа-Хольского кожууна Республики Тыва"</t>
  </si>
  <si>
    <t>000 0113 1310000130 000</t>
  </si>
  <si>
    <t>000 0113 1310000130 200</t>
  </si>
  <si>
    <t>000 0113 2700203600 800</t>
  </si>
  <si>
    <t>Непрограммные расходы по предоставлению межбюджетных трансфертов и резервные фонды</t>
  </si>
  <si>
    <t>000 0113 9700000000 000</t>
  </si>
  <si>
    <t>Осуществление государственных полномочий по установлению запрета на розничную продажу алкогольной продукции в РТ</t>
  </si>
  <si>
    <t>000 0113 9700076050 000</t>
  </si>
  <si>
    <t>000 0113 9700076050 200</t>
  </si>
  <si>
    <t>Межбюджетные трансферты</t>
  </si>
  <si>
    <t>000 0113 9700076050 500</t>
  </si>
  <si>
    <t>Осуществление государственных полномочий по созданию, организации и обеспечению деятельности административных комиссий</t>
  </si>
  <si>
    <t>000 0113 9700076130 000</t>
  </si>
  <si>
    <t>000 0113 9700076130 100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</si>
  <si>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</si>
  <si>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</si>
  <si>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</si>
  <si>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</si>
  <si>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Непрограммные расходы на реализацию переданных полномочий Российской Федерации</t>
  </si>
  <si>
    <t>000 0203 9900000000 000</t>
  </si>
  <si>
    <t>Условно утвержденные расходы</t>
  </si>
  <si>
    <t>000 0203 9990000000 000</t>
  </si>
  <si>
    <t>Осуществление первичного воинского учета на территориях, где отсутствуют военные комиссариаты</t>
  </si>
  <si>
    <t>000 0203 9990051180 000</t>
  </si>
  <si>
    <t>000 0203 9990051180 100</t>
  </si>
  <si>
    <t>000 0203 9990051180 200</t>
  </si>
  <si>
    <t>000 0203 9990051180 500</t>
  </si>
  <si>
    <t>НАЦИОНАЛЬНАЯ БЕЗОПАСНОСТЬ И ПРАВООХРАНИТЕЛЬНАЯ ДЕЯТЕЛЬНОСТЬ</t>
  </si>
  <si>
    <t>000 0300 0000000000 000</t>
  </si>
  <si>
    <t>Гражданская оборона</t>
  </si>
  <si>
    <t>000 0309 0000000000 000</t>
  </si>
  <si>
    <t>Непрограммное направление в области защиты населения и территории от чрезвычайных ситуаций</t>
  </si>
  <si>
    <t>000 0309 7700000000 000</t>
  </si>
  <si>
    <t>Мероприятия по предупреждению и ликвидации последствий чрезвычайных ситуаций и стихийных бедствий</t>
  </si>
  <si>
    <t>000 0309 7700020020 000</t>
  </si>
  <si>
    <t>000 0309 7700020020 100</t>
  </si>
  <si>
    <t>000 0309 7700020020 200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</si>
  <si>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</si>
  <si>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</si>
  <si>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000 0310 0300000000 000</t>
  </si>
  <si>
    <t>000 0310 0300020230 000</t>
  </si>
  <si>
    <t>000 0310 0300020230 200</t>
  </si>
  <si>
    <t>000 0310 0300021230 000</t>
  </si>
  <si>
    <t>000 0310 0300021230 200</t>
  </si>
  <si>
    <t>Другие вопросы в области национальной безопасности и правоохранительной деятельности</t>
  </si>
  <si>
    <t>000 0314 0000000000 000</t>
  </si>
  <si>
    <t>000 0314 0900000000 000</t>
  </si>
  <si>
    <t>000 0314 0905600000 000</t>
  </si>
  <si>
    <t>000 0314 0905614000 000</t>
  </si>
  <si>
    <t>000 0314 0905614000 200</t>
  </si>
  <si>
    <t>000 0314 0905620020 000</t>
  </si>
  <si>
    <t>000 0314 0905620020 200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</si>
  <si>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</si>
  <si>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</si>
  <si>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</si>
  <si>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</si>
  <si>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000 0405 1800000000 000</t>
  </si>
  <si>
    <t>000 0405 1810000000 000</t>
  </si>
  <si>
    <t>Реализация мероприятий программы "Организация мероприятий, направленных на поддержку сельского хозяйства"</t>
  </si>
  <si>
    <t>000 0405 1810000190 000</t>
  </si>
  <si>
    <t>000 0405 1810000190 200</t>
  </si>
  <si>
    <t>000 0405 2600000000 000</t>
  </si>
  <si>
    <t>Субсидии на подготовку проектов межевания земельных участков и проведение кадастровых работ</t>
  </si>
  <si>
    <t>000 0405 26002L5990 000</t>
  </si>
  <si>
    <t>000 0405 26002L5990 200</t>
  </si>
  <si>
    <t>000 0405 8900000000 000</t>
  </si>
  <si>
    <t>Расходы на выплаты по оплате труда работников сельскохозяйственного отдела администрации Чаа-Хольского кожууна</t>
  </si>
  <si>
    <t>000 0405 8920000110 000</t>
  </si>
  <si>
    <t>000 0405 8920000110 100</t>
  </si>
  <si>
    <t>Расходы на обеспечение функций сельскохозяйственного отдела администрации Чаа-Хольского кожууна</t>
  </si>
  <si>
    <t>000 0405 8920000190 000</t>
  </si>
  <si>
    <t>000 0405 8920000190 200</t>
  </si>
  <si>
    <t>000 0405 8920000190 800</t>
  </si>
  <si>
    <t>Дорожное хозяйство (дорожные фонды)</t>
  </si>
  <si>
    <t>000 0409 0000000000 000</t>
  </si>
  <si>
    <t>000 0409 0400000000 000</t>
  </si>
  <si>
    <t>000 0409 0405500000 000</t>
  </si>
  <si>
    <t>000 0409 0405505000 000</t>
  </si>
  <si>
    <t>000 0409 0405505000 200</t>
  </si>
  <si>
    <t>Другие вопросы в области национальной экономики</t>
  </si>
  <si>
    <t>000 0412 0000000000 000</t>
  </si>
  <si>
    <t>000 0412 0600000000 000</t>
  </si>
  <si>
    <t>Поддержка организаций, осуществляющих фундаментальные исследования</t>
  </si>
  <si>
    <t>000 0412 0610000000 000</t>
  </si>
  <si>
    <t>000 0412 0610073200 000</t>
  </si>
  <si>
    <t>000 0412 0610073200 200</t>
  </si>
  <si>
    <t>000 0412 0610074200 000</t>
  </si>
  <si>
    <t>000 0412 0610074200 200</t>
  </si>
  <si>
    <t>Муниципальная программа «О дополнительных мерах по борьбе с туберкулезом в Чаа-Хольском кожууне на 2024-2026 годы»</t>
  </si>
  <si>
    <t>000 0412 0610075200 000</t>
  </si>
  <si>
    <t>000 0412 0610075200 200</t>
  </si>
  <si>
    <t>Муниципальная программа «Содействие занятости населения муниципального района Чаа-Хольский кожуун Республики Тыва на 2024-2026 годы»</t>
  </si>
  <si>
    <t>000 0412 0610076200 000</t>
  </si>
  <si>
    <t>000 0412 0610076200 200</t>
  </si>
  <si>
    <t>000 0412 2020000000 000</t>
  </si>
  <si>
    <t>000 0412 20201L5270 000</t>
  </si>
  <si>
    <t>000 0412 20201L5270 200</t>
  </si>
  <si>
    <t>000 0412 2300000000 000</t>
  </si>
  <si>
    <t>000 0412 2300046000 000</t>
  </si>
  <si>
    <t>000 0412 2300046000 200</t>
  </si>
  <si>
    <t>000 0412 2600000000 000</t>
  </si>
  <si>
    <t>000 0412 2600202600 000</t>
  </si>
  <si>
    <t>000 0412 2600202600 200</t>
  </si>
  <si>
    <t>000 0412 2700000000 000</t>
  </si>
  <si>
    <t>000 0412 2700203600 000</t>
  </si>
  <si>
    <t>000 0412 2700203600 100</t>
  </si>
  <si>
    <t>000 0412 2700203600 200</t>
  </si>
  <si>
    <t>000 0412 8900000000 000</t>
  </si>
  <si>
    <t>000 0412 8920000110 000</t>
  </si>
  <si>
    <t>000 0412 8920000110 100</t>
  </si>
  <si>
    <t>000 0412 9750400000 000</t>
  </si>
  <si>
    <t>000 0412 9750400000 200</t>
  </si>
  <si>
    <t>ЖИЛИЩНО-КОММУНАЛЬНОЕ ХОЗЯЙСТВО</t>
  </si>
  <si>
    <t>000 0500 0000000000 000</t>
  </si>
  <si>
    <t>Коммунальное хозяйство</t>
  </si>
  <si>
    <t>000 0502 0000000000 000</t>
  </si>
  <si>
    <t>000 0502 0500000000 000</t>
  </si>
  <si>
    <t>Муниципальная программа "Обеспечение жильем молодых семей"</t>
  </si>
  <si>
    <t>000 0502 0530000000 000</t>
  </si>
  <si>
    <t>000 0502 0530075080 000</t>
  </si>
  <si>
    <t>000 0502 0530075080 200</t>
  </si>
  <si>
    <t>Субсидии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</t>
  </si>
  <si>
    <t>000 0502 1930475010 000</t>
  </si>
  <si>
    <t>000 0502 1930475010 800</t>
  </si>
  <si>
    <t>Благоустройство</t>
  </si>
  <si>
    <t>000 0503 0000000000 000</t>
  </si>
  <si>
    <t>000 0503 1800000000 000</t>
  </si>
  <si>
    <t>Реализация мероприятий комплексного развития сельских территорий в Чаа-Хольском кожууне</t>
  </si>
  <si>
    <t>000 0503 18300L5760 000</t>
  </si>
  <si>
    <t>000 0503 18300L5760 200</t>
  </si>
  <si>
    <t>Водохозяйственные мероприятия</t>
  </si>
  <si>
    <t>000 0503 2800000000 000</t>
  </si>
  <si>
    <t>000 0503 280F255550 200</t>
  </si>
  <si>
    <t>Благоустройство территории Чаа-Хольского кожууна</t>
  </si>
  <si>
    <t>000 0503 6000000000 000</t>
  </si>
  <si>
    <t>Реализация мероприятий по благоустройству с.Чаа-Холь</t>
  </si>
  <si>
    <t>000 0503 6000701100 000</t>
  </si>
  <si>
    <t>000 0503 6000701100 200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</si>
  <si>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</si>
  <si>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</si>
  <si>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</si>
  <si>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</si>
  <si>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Реализация природоохраняемых мероприятий</t>
  </si>
  <si>
    <t>000 0603 7600046000 000</t>
  </si>
  <si>
    <t>000 0603 7600046000 200</t>
  </si>
  <si>
    <t>ОБРАЗОВАНИЕ</t>
  </si>
  <si>
    <t>000 0700 0000000000 000</t>
  </si>
  <si>
    <t>Дошкольное образование</t>
  </si>
  <si>
    <t>000 0701 0000000000 000</t>
  </si>
  <si>
    <t>000 0701 0600000000 000</t>
  </si>
  <si>
    <t>Реализация мероприятий подпрограммы "О дополнительных мерах по борьбе с туберкулезом в Чаа-Хольском кожууне"</t>
  </si>
  <si>
    <t>000 0701 0600073200 000</t>
  </si>
  <si>
    <t>Предоставление субсидий бюджетным, автономным учреждениям и иным некоммерческим организациям</t>
  </si>
  <si>
    <t>000 0701 0600073200 600</t>
  </si>
  <si>
    <t>000 0701 1100000000 000</t>
  </si>
  <si>
    <t>Реализация мерпориятий подпрограммы " Развитие дошкольного образования" за счет местного бюджета</t>
  </si>
  <si>
    <t>000 0701 1110000590 000</t>
  </si>
  <si>
    <t>000 0701 1110000590 600</t>
  </si>
  <si>
    <t>Реализация мерпориятий подпрограммы " Развитие дошкольного образования" за счет субвенции</t>
  </si>
  <si>
    <t>000 0701 1110076020 000</t>
  </si>
  <si>
    <t>000 0701 1110076020 600</t>
  </si>
  <si>
    <t>Реализация мерпориятий подпрограммы " Развитие дошкольного образования" учебные расходы</t>
  </si>
  <si>
    <t>000 0701 111007602У 000</t>
  </si>
  <si>
    <t>000 0701 111007602У 600</t>
  </si>
  <si>
    <t>Реализация мерпориятий подпрограммы "Безопасность образовательных организаций"</t>
  </si>
  <si>
    <t>000 0701 1160000000 000</t>
  </si>
  <si>
    <t>000 0701 1160007290 000</t>
  </si>
  <si>
    <t>000 0701 1160007290 600</t>
  </si>
  <si>
    <t>Общее образование</t>
  </si>
  <si>
    <t>000 0702 0000000000 000</t>
  </si>
  <si>
    <t>000 0702 1100000000 000</t>
  </si>
  <si>
    <t>Реализация мерпориятий подпрограммы " Развитие общего образования" за счет местного бюджета</t>
  </si>
  <si>
    <t>000 0702 1120000590 000</t>
  </si>
  <si>
    <t>000 0702 1120000590 600</t>
  </si>
  <si>
    <t>Иные межбюджетные трансферты на организацию бесплатного питания отдельным категориям учащихся государственных и муниципальных образовательных учреждениях Республики Тыва</t>
  </si>
  <si>
    <t>000 0702 1120075150 000</t>
  </si>
  <si>
    <t>000 0702 1120075150 600</t>
  </si>
  <si>
    <t>Реализация мерпориятий подпрограммы " Развитие общего образования" за счет субвенции</t>
  </si>
  <si>
    <t>000 0702 1120076020 000</t>
  </si>
  <si>
    <t>000 0702 1120076020 600</t>
  </si>
  <si>
    <t>Реализация мерпориятий подпрограммы " Развитие общего образования" учебные расходы</t>
  </si>
  <si>
    <t>000 0702 112007602У 000</t>
  </si>
  <si>
    <t>000 0702 112007602У 600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</si>
  <si>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Чаа-Хольского кожууна</t>
  </si>
  <si>
    <t>000 0702 11200L3030 000</t>
  </si>
  <si>
    <t>000 0702 11200L3030 600</t>
  </si>
  <si>
    <t>Бесплатное питание учащихся</t>
  </si>
  <si>
    <t>000 0702 11200L3040 000</t>
  </si>
  <si>
    <t>000 0702 11200L3040 600</t>
  </si>
  <si>
    <t>Реализация мерпориятий подпрограммы "Развитие системы оценки качества образования и информационной прозрачности системы образования"</t>
  </si>
  <si>
    <t>000 0702 1140000000 000</t>
  </si>
  <si>
    <t>000 0702 1140007290 000</t>
  </si>
  <si>
    <t>000 0702 1140007290 600</t>
  </si>
  <si>
    <t>000 0702 1160000000 000</t>
  </si>
  <si>
    <t>000 0702 1160007290 000</t>
  </si>
  <si>
    <t>000 0702 1160007290 600</t>
  </si>
  <si>
    <t>Субсидии местным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</si>
  <si>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0702 11АEВ51790 000</t>
  </si>
  <si>
    <t>000 0702 11АEВ51790 600</t>
  </si>
  <si>
    <t>Дополнительное образование детей</t>
  </si>
  <si>
    <t>000 0703 0000000000 000</t>
  </si>
  <si>
    <t>000 0703 0800000000 000</t>
  </si>
  <si>
    <t>000 0703 0840000000 000</t>
  </si>
  <si>
    <t>000 0703 0840044100 000</t>
  </si>
  <si>
    <t>000 0703 0840044100 600</t>
  </si>
  <si>
    <t>Реализация мероприятий подпрограммы "Развитие искусства и поддержка юных дарований Чаа-Хольского кожууна"</t>
  </si>
  <si>
    <t>000 0703 0850044100 000</t>
  </si>
  <si>
    <t>000 0703 0850044100 600</t>
  </si>
  <si>
    <t>Молодежная политика</t>
  </si>
  <si>
    <t>000 0707 0000000000 000</t>
  </si>
  <si>
    <t>000 0707 1100000000 000</t>
  </si>
  <si>
    <t>Реализация мероприятий направленных на отдых и оздоровление детей</t>
  </si>
  <si>
    <t>000 0707 1150000000 000</t>
  </si>
  <si>
    <t>Реализация подпрограммы "Отдых и оздоровление детей"</t>
  </si>
  <si>
    <t>000 0707 1150675040 000</t>
  </si>
  <si>
    <t>000 0707 1150675040 600</t>
  </si>
  <si>
    <t>Другие вопросы в области образования</t>
  </si>
  <si>
    <t>000 0709 0000000000 000</t>
  </si>
  <si>
    <t>000 0709 1100000000 000</t>
  </si>
  <si>
    <t>Расходы на выплаты персоналу в рамках мероприятий подпрограммы "Обеспечение деятельности централизованной бухгалтерии управления образования администрации Чаа-Хольского кожууна"</t>
  </si>
  <si>
    <t>000 0709 1190000000 000</t>
  </si>
  <si>
    <t>000 0709 1190000110 000</t>
  </si>
  <si>
    <t>000 0709 1190000110 100</t>
  </si>
  <si>
    <t>Реализация мероприятий подпрограммы "Обеспечение деятельности централизованной бухгалтерии управления образования администрации Чаа-Хольского кожууна"</t>
  </si>
  <si>
    <t>000 0709 1190000190 000</t>
  </si>
  <si>
    <t>000 0709 1190000190 200</t>
  </si>
  <si>
    <t>000 0709 1190000190 800</t>
  </si>
  <si>
    <t>оплату услуг доступа к сети «Интернет» социально значимых объектов</t>
  </si>
  <si>
    <t>000 0709 1190070080 000</t>
  </si>
  <si>
    <t>000 0709 1190070080 200</t>
  </si>
  <si>
    <t>Непрограммное направление в области образования</t>
  </si>
  <si>
    <t>000 0709 8700000000 000</t>
  </si>
  <si>
    <t>Льготы педагогическим работникам по жилищно-коммунальным услугам</t>
  </si>
  <si>
    <t>000 0709 8720000000 000</t>
  </si>
  <si>
    <t>000 0709 8720076040 000</t>
  </si>
  <si>
    <t>000 0709 8720076040 100</t>
  </si>
  <si>
    <t>000 0709 8900000000 000</t>
  </si>
  <si>
    <t>Расходы на выплаты по оплате труда начальника управления образования администрации Чаа-Хольского кожууна</t>
  </si>
  <si>
    <t>000 0709 8930000110 000</t>
  </si>
  <si>
    <t>000 0709 8930000110 100</t>
  </si>
  <si>
    <t>Субвенции местным бюджетам на содержание специалистов, осуществляющих переданные полномочия Республики Тыва по опеке и попечительству</t>
  </si>
  <si>
    <t>000 0709 8930076170 000</t>
  </si>
  <si>
    <t>000 0709 8930076170 100</t>
  </si>
  <si>
    <t>000 0709 8930076170 200</t>
  </si>
  <si>
    <t>000 0709 9700000000 000</t>
  </si>
  <si>
    <t>Осуществление государственных полномочий по созданию, организации и обеспечению деятельности комиссий по делам несовершеннолетних</t>
  </si>
  <si>
    <t>000 0709 9700076100 000</t>
  </si>
  <si>
    <t>000 0709 9700076100 100</t>
  </si>
  <si>
    <t>КУЛЬТУРА, КИНЕМАТОГРАФИЯ</t>
  </si>
  <si>
    <t>000 0800 0000000000 000</t>
  </si>
  <si>
    <t>Культура</t>
  </si>
  <si>
    <t>000 0801 0000000000 000</t>
  </si>
  <si>
    <t>000 0801 0800000000 000</t>
  </si>
  <si>
    <t>Прикладные научные исследования и разработки</t>
  </si>
  <si>
    <t>000 0801 0810000000 000</t>
  </si>
  <si>
    <t>000 0801 0810144100 000</t>
  </si>
  <si>
    <t>000 0801 0810144100 600</t>
  </si>
  <si>
    <t>Реализация мероприятий подпрограммы "Развитие туризма в Чаа-Хольском кожууне на 2018-2020 годы"</t>
  </si>
  <si>
    <t>000 0801 0820000000 000</t>
  </si>
  <si>
    <t>000 0801 0820100000 000</t>
  </si>
  <si>
    <t>000 0801 0820144100 000</t>
  </si>
  <si>
    <t>000 0801 0820144100 200</t>
  </si>
  <si>
    <t>000 0801 0830000000 000</t>
  </si>
  <si>
    <t>000 0801 0830044100 000</t>
  </si>
  <si>
    <t>000 0801 0830044100 600</t>
  </si>
  <si>
    <t>Субсидии местным бюджетам на оплату услуг доступа к сети «Интернет» социально значимых объектов</t>
  </si>
  <si>
    <t>000 0801 0830070080 000</t>
  </si>
  <si>
    <t>000 0801 0830070080 600</t>
  </si>
  <si>
    <t>000 0801 0840000000 000</t>
  </si>
  <si>
    <t>000 0801 0840044100 000</t>
  </si>
  <si>
    <t>000 0801 0840044100 600</t>
  </si>
  <si>
    <t>Другие вопросы в области культуры, кинематографии</t>
  </si>
  <si>
    <t>000 0804 0000000000 000</t>
  </si>
  <si>
    <t>000 0804 0800000000 000</t>
  </si>
  <si>
    <t>000 0804 0890000000 000</t>
  </si>
  <si>
    <t>000 0804 0890000110 000</t>
  </si>
  <si>
    <t>000 0804 0890000110 100</t>
  </si>
  <si>
    <t>000 0804 0890000190 000</t>
  </si>
  <si>
    <t>000 0804 0890000190 200</t>
  </si>
  <si>
    <t>000 0804 0890000190 800</t>
  </si>
  <si>
    <t>000 0804 0890070080 000</t>
  </si>
  <si>
    <t>000 0804 0890070080 200</t>
  </si>
  <si>
    <t>000 0804 8900000000 000</t>
  </si>
  <si>
    <t>Расходы на выплаты по оплате труда начальника управления культуры и искусства администрации Чаа-Хольского кожууна</t>
  </si>
  <si>
    <t>000 0804 8940000110 000</t>
  </si>
  <si>
    <t>000 0804 8940000110 100</t>
  </si>
  <si>
    <t>СОЦИАЛЬНАЯ ПОЛИТИКА</t>
  </si>
  <si>
    <t>000 1000 0000000000 000</t>
  </si>
  <si>
    <t>Социальное обеспечение населения</t>
  </si>
  <si>
    <t>000 1003 0000000000 000</t>
  </si>
  <si>
    <t>000 1003 0100000000 000</t>
  </si>
  <si>
    <t>Субвенции на оплату жилищно-коммунальных услуг отдельным категориям граждан</t>
  </si>
  <si>
    <t>000 1003 0120000000 000</t>
  </si>
  <si>
    <t>000 1003 0120052500 000</t>
  </si>
  <si>
    <t>000 1003 0120052500 200</t>
  </si>
  <si>
    <t>Социальное обеспечение и иные выплаты населению</t>
  </si>
  <si>
    <t>000 1003 0120052500 300</t>
  </si>
  <si>
    <t>ветераны труда</t>
  </si>
  <si>
    <t>000 1003 0130000000 000</t>
  </si>
  <si>
    <t>Осуществление переданных органам местного самоуправления полномочий в области социальной поддержки ветеранов труда и труженников тыла</t>
  </si>
  <si>
    <t>000 1003 0130176060 000</t>
  </si>
  <si>
    <t>000 1003 0130176060 200</t>
  </si>
  <si>
    <t>000 1003 0130176060 300</t>
  </si>
  <si>
    <t>ежемесячное пособие на детей</t>
  </si>
  <si>
    <t>000 1003 0150000000 000</t>
  </si>
  <si>
    <t>000 1003 0150100000 000</t>
  </si>
  <si>
    <t>Осуществление переданных органам местного самоуправления полномочий в области осуществления назначения и выплаты ежемесячного пособия на ребенка</t>
  </si>
  <si>
    <t>000 1003 0150176070 000</t>
  </si>
  <si>
    <t>000 1003 0150176070 300</t>
  </si>
  <si>
    <t>Осуществление переданных органам местного самоуправления полномочий по предоставлению гражданам субсидий на оплату жилых помещений и коммунальных услуг</t>
  </si>
  <si>
    <t>000 1003 0160000000 000</t>
  </si>
  <si>
    <t>000 1003 0160076030 000</t>
  </si>
  <si>
    <t>000 1003 0160076030 300</t>
  </si>
  <si>
    <t>погребение</t>
  </si>
  <si>
    <t>000 1003 0170000000 000</t>
  </si>
  <si>
    <t>Субвенции на реализацию ЗРТ "О погребении и похоронном деле в Республике Тыва"</t>
  </si>
  <si>
    <t>000 1003 0170376120 000</t>
  </si>
  <si>
    <t>000 1003 0170376120 300</t>
  </si>
  <si>
    <t>Федеральные целевые программы</t>
  </si>
  <si>
    <t>000 1003 1000000000 000</t>
  </si>
  <si>
    <t>000 1003 1030189090 200</t>
  </si>
  <si>
    <t>000 1003 1230189090 200</t>
  </si>
  <si>
    <t>000 1003 1800000000 000</t>
  </si>
  <si>
    <t>000 1003 18300L5760 000</t>
  </si>
  <si>
    <t>Капитальные вложения в объекты государственной (муниципальной) собственности</t>
  </si>
  <si>
    <t>000 1003 18300L5760 400</t>
  </si>
  <si>
    <t>Субсидии на обеспечение комплексного развития сельских территорий (осуществлено строительство (приобретение) жилья гражданами, проживающими на сельских территориях или извившими желания постоянно проживать на сельских территориях, и нуждающимися в улучшении жилищных условий, которым предоставлено целевые социальные выплаты)</t>
  </si>
  <si>
    <t>000 1003 18300L5761 000</t>
  </si>
  <si>
    <t>000 1003 18300L5761 300</t>
  </si>
  <si>
    <t>000 1003 8700000000 000</t>
  </si>
  <si>
    <t>000 1003 8720000000 000</t>
  </si>
  <si>
    <t>000 1003 8720076040 000</t>
  </si>
  <si>
    <t>000 1003 8720076040 600</t>
  </si>
  <si>
    <t>Непрограммное направление в области культуры</t>
  </si>
  <si>
    <t>000 1003 8800000000 000</t>
  </si>
  <si>
    <t>Льготы сельским специалистам культуры по жилищно-коммунальным услугам</t>
  </si>
  <si>
    <t>000 1003 8820000000 000</t>
  </si>
  <si>
    <t>000 1003 8820076040 000</t>
  </si>
  <si>
    <t>000 1003 8820076040 300</t>
  </si>
  <si>
    <t>000 1003 8900000000 000</t>
  </si>
  <si>
    <t>Субвенции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</si>
  <si>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000 1003 8930076180 000</t>
  </si>
  <si>
    <t>000 1003 8930076180 300</t>
  </si>
  <si>
    <t>Иные мероприятия в области социальной политики</t>
  </si>
  <si>
    <t>000 1003 8960000000 000</t>
  </si>
  <si>
    <t>000 1003 8960000190 000</t>
  </si>
  <si>
    <t>000 1003 8960000190 200</t>
  </si>
  <si>
    <t>000 1003 9700000000 000</t>
  </si>
  <si>
    <t>000 1003 9750400000 000</t>
  </si>
  <si>
    <t>000 1003 9750400000 300</t>
  </si>
  <si>
    <t>Охрана семьи и детства</t>
  </si>
  <si>
    <t>000 1004 0000000000 000</t>
  </si>
  <si>
    <t>000 1004 0100000000 000</t>
  </si>
  <si>
    <t>Субвенции на ежемесячное ден.выплаты в связи с рождением (усыновл) 3го ребенка или послед.детей</t>
  </si>
  <si>
    <t>000 1004 011P100000 000</t>
  </si>
  <si>
    <t>000 1004 011P150840 000</t>
  </si>
  <si>
    <t>000 1004 011P150840 300</t>
  </si>
  <si>
    <t>000 1004 1100000000 000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</si>
  <si>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</si>
  <si>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000 1004 1110176090 000</t>
  </si>
  <si>
    <t>000 1004 1110176090 300</t>
  </si>
  <si>
    <t>000 1004 1600000000 000</t>
  </si>
  <si>
    <t>000 1004 16400L4970 000</t>
  </si>
  <si>
    <t>000 1004 16400L4970 300</t>
  </si>
  <si>
    <t>000 1004 8900000000 000</t>
  </si>
  <si>
    <t>000 1004 8930076180 000</t>
  </si>
  <si>
    <t>000 1004 8930076180 300</t>
  </si>
  <si>
    <t>Другие вопросы в области социальной политики</t>
  </si>
  <si>
    <t>000 1006 0000000000 000</t>
  </si>
  <si>
    <t>000 1006 0100000000 000</t>
  </si>
  <si>
    <t>Осуществление переданных органам местного самоуправления полномочий в области организации предоставления гражданам субсидий на оплату жилых помещений и коммунальных услуг</t>
  </si>
  <si>
    <t>000 1006 0110076040 000</t>
  </si>
  <si>
    <t>000 1006 0110076040 100</t>
  </si>
  <si>
    <t>000 1006 0110076040 200</t>
  </si>
  <si>
    <t>000 1006 8900000000 000</t>
  </si>
  <si>
    <t>Фонд оплаты труда государственных (муниципальных) органов</t>
  </si>
  <si>
    <t>000 1006 8950000110 000</t>
  </si>
  <si>
    <t>000 1006 8950000110 100</t>
  </si>
  <si>
    <t>Расходы на обеспечение функций управления труда и социального развития администрации Чаа-Хольского кожууна</t>
  </si>
  <si>
    <t>000 1006 8950000190 000</t>
  </si>
  <si>
    <t>000 1006 8950000190 200</t>
  </si>
  <si>
    <t>000 1006 8950000190 800</t>
  </si>
  <si>
    <t>Обеспечение малоимущих семей семенами картофеля</t>
  </si>
  <si>
    <t>000 1006 8950070200 000</t>
  </si>
  <si>
    <t>000 1006 8950070200 300</t>
  </si>
  <si>
    <t>ФИЗИЧЕСКАЯ КУЛЬТУРА И СПОРТ</t>
  </si>
  <si>
    <t>000 1100 0000000000 000</t>
  </si>
  <si>
    <t>Массовый спорт</t>
  </si>
  <si>
    <t>000 1102 0000000000 000</t>
  </si>
  <si>
    <t>000 1102 0200000000 000</t>
  </si>
  <si>
    <t>Центры информатизации и обучения избирательным технологиям</t>
  </si>
  <si>
    <t>000 1102 0210000000 000</t>
  </si>
  <si>
    <t>000 1102 0210070200 000</t>
  </si>
  <si>
    <t>000 1102 0210070200 200</t>
  </si>
  <si>
    <t>Другие вопросы в области физической культуры и спорта</t>
  </si>
  <si>
    <t>000 1105 0000000000 000</t>
  </si>
  <si>
    <t>000 1105 8900000000 000</t>
  </si>
  <si>
    <t>Реализация мероприятий муниципальной программы Чаа-Хольского кожууна Республики Тыва "Государственная молодежная политика"</t>
  </si>
  <si>
    <t>000 1105 8900000190 000</t>
  </si>
  <si>
    <t>000 1105 8900000190 200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</si>
  <si>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</si>
  <si>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</si>
  <si>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</si>
  <si>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</si>
  <si>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000 1401 0900000000 000</t>
  </si>
  <si>
    <t>Реализация государственных функций, связанных с общегосударственным управлением</t>
  </si>
  <si>
    <t>000 1401 0920000000 000</t>
  </si>
  <si>
    <t>000 1401 0920070010 500</t>
  </si>
  <si>
    <t>000 1401 9700000000 000</t>
  </si>
  <si>
    <t>Дотации на поддержку мер по обеспечению сбалансированности бюджетов сельских поселений</t>
  </si>
  <si>
    <t>000 1401 9710200000 000</t>
  </si>
  <si>
    <t>Дотации на выравнивание бюджетной обеспеченности сельским поселениям</t>
  </si>
  <si>
    <t>000 1401 9710276010 000</t>
  </si>
  <si>
    <t>000 1401 9710276010 500</t>
  </si>
  <si>
    <t>Прочие межбюджетные трансферты общего характера</t>
  </si>
  <si>
    <t>000 1403 0000000000 000</t>
  </si>
  <si>
    <t>000 1403 9700000000 000</t>
  </si>
  <si>
    <t>000 1403 9700070080 000</t>
  </si>
  <si>
    <t>000 1403 9700070080 500</t>
  </si>
  <si>
    <t>Межбюджетные трансферты бюджетам сельских поселений на оплату коммунальных услуг</t>
  </si>
  <si>
    <t>000 1403 9700075020 000</t>
  </si>
  <si>
    <t>000 1403 9700075020 500</t>
  </si>
  <si>
    <t>Межбюджетные трансферты бюджетам сельских поселений, расположенных в труднодоступных населенных пунктах</t>
  </si>
  <si>
    <t>000 1403 9700075060 000</t>
  </si>
  <si>
    <t>000 1403 9700075060 500</t>
  </si>
  <si>
    <t>Исполнение бюджетных ассмгнований</t>
  </si>
  <si>
    <t>по разделам, пдразделам, целевым статьям (муниципальным программам Чаа-Хольского кожууна Республики Тыва и непрограммным направлениям</t>
  </si>
  <si>
    <t>Приложение 6</t>
  </si>
  <si>
    <t>Исполнение</t>
  </si>
  <si>
    <t>№ п/п</t>
  </si>
  <si>
    <t>Наименование поселения</t>
  </si>
  <si>
    <t>Утвержденная сумма</t>
  </si>
  <si>
    <t>1.</t>
  </si>
  <si>
    <t>Сельское поселение с.Ак-Дуруг</t>
  </si>
  <si>
    <t>2.</t>
  </si>
  <si>
    <t>Сельское поселение с.Кызыл-Даг</t>
  </si>
  <si>
    <t>3.</t>
  </si>
  <si>
    <t>Сельское поселение с.Шанчы</t>
  </si>
  <si>
    <t xml:space="preserve">ИТОГО </t>
  </si>
  <si>
    <t>Приложение 7</t>
  </si>
  <si>
    <t>Приложение 8</t>
  </si>
  <si>
    <t xml:space="preserve">на осуществление государственных полномочий по установлению запрета на розничную продажу алкогольной продукции в Республике Тыва </t>
  </si>
  <si>
    <t>всего</t>
  </si>
  <si>
    <t>на осуществление первичного воинского учета на территориях, где отсутствуют военные комиссариаты</t>
  </si>
  <si>
    <t>Приложение 9</t>
  </si>
  <si>
    <t>Приложение 10</t>
  </si>
  <si>
    <t>ИСПОЛНЕНИЕ</t>
  </si>
  <si>
    <t xml:space="preserve">Бюджетные обязательства </t>
  </si>
  <si>
    <t>Распределено по ППРТ</t>
  </si>
  <si>
    <t>Профинансировано по заявкам на финансирование от ГРБС</t>
  </si>
  <si>
    <t>Остаток по году от фактически профинансированных средств</t>
  </si>
  <si>
    <t>Неисполненные постановления (заявки на финансирования поступят от фактических расходов, использованных при ликвидации ЧС)</t>
  </si>
  <si>
    <t>Нераспределенный остаток от годового лимита</t>
  </si>
  <si>
    <t>(тыс.рублей)</t>
  </si>
  <si>
    <t>Основание</t>
  </si>
  <si>
    <t>Кому направлено</t>
  </si>
  <si>
    <t>Наименование мероприятий</t>
  </si>
  <si>
    <t>ВСЕГО</t>
  </si>
  <si>
    <t>Всего расходов</t>
  </si>
  <si>
    <t>Нераспределенный остаток</t>
  </si>
  <si>
    <t>Финансовое управление администрации Чаа-Хольского кожууна</t>
  </si>
  <si>
    <t xml:space="preserve">971 0100 0000000000 000 </t>
  </si>
  <si>
    <t xml:space="preserve">971 0106 0000000000 000 </t>
  </si>
  <si>
    <t xml:space="preserve">971 0106 8900000000 000 </t>
  </si>
  <si>
    <t xml:space="preserve">971 0106 8910000110 000 </t>
  </si>
  <si>
    <t xml:space="preserve">971 0106 8910000110 100 </t>
  </si>
  <si>
    <t xml:space="preserve">971 0106 8910000190 000 </t>
  </si>
  <si>
    <t xml:space="preserve">971 0106 8910000190 100 </t>
  </si>
  <si>
    <t>0,00</t>
  </si>
  <si>
    <t xml:space="preserve">971 0106 8910000190 200 </t>
  </si>
  <si>
    <t xml:space="preserve">971 0106 8910000190 800 </t>
  </si>
  <si>
    <t xml:space="preserve">971 0113 0000000000 000 </t>
  </si>
  <si>
    <t xml:space="preserve">971 0113 1300000000 000 </t>
  </si>
  <si>
    <t>Государственная программа по оказанию содействия добровольному переселению в Российскую Федерацию соотечественников, проживающих за рубежом</t>
  </si>
  <si>
    <t xml:space="preserve">971 0113 1310000000 000 </t>
  </si>
  <si>
    <t xml:space="preserve">971 0113 1310000130 000 </t>
  </si>
  <si>
    <t xml:space="preserve">971 0113 1310000130 200 </t>
  </si>
  <si>
    <t xml:space="preserve">971 0113 9700000000 000 </t>
  </si>
  <si>
    <t xml:space="preserve">971 0113 9700076050 000 </t>
  </si>
  <si>
    <t xml:space="preserve">971 0113 9700076050 500 </t>
  </si>
  <si>
    <t xml:space="preserve">971 0200 0000000000 000 </t>
  </si>
  <si>
    <t xml:space="preserve">971 0203 0000000000 000 </t>
  </si>
  <si>
    <t xml:space="preserve">971 0203 9990051180 000 </t>
  </si>
  <si>
    <t xml:space="preserve">971 0203 9990051180 500 </t>
  </si>
  <si>
    <t xml:space="preserve">971 1400 0000000000 000 </t>
  </si>
  <si>
    <t xml:space="preserve">971 1401 0000000000 000 </t>
  </si>
  <si>
    <t xml:space="preserve">971 1401 0920000000 000 </t>
  </si>
  <si>
    <t xml:space="preserve">971 1401 0920070010 500 </t>
  </si>
  <si>
    <t xml:space="preserve">971 1401 9710276010 000 </t>
  </si>
  <si>
    <t xml:space="preserve">971 1401 9710276010 500 </t>
  </si>
  <si>
    <t xml:space="preserve">971 1403 0000000000 000 </t>
  </si>
  <si>
    <t xml:space="preserve">971 1403 9700070080 000 </t>
  </si>
  <si>
    <t xml:space="preserve">971 1403 9700070080 500 </t>
  </si>
  <si>
    <t xml:space="preserve">971 1403 9700075020 000 </t>
  </si>
  <si>
    <t xml:space="preserve">971 1403 9700075020 500 </t>
  </si>
  <si>
    <t xml:space="preserve">971 1403 9700075060 000 </t>
  </si>
  <si>
    <t xml:space="preserve">971 1403 9700075060 500 </t>
  </si>
  <si>
    <t>Межотраслевая централизованная бухгалтерия Чаа-Хольского кожууна</t>
  </si>
  <si>
    <t xml:space="preserve">971 0113 1130000211 100 </t>
  </si>
  <si>
    <t xml:space="preserve">971 0113 1130000211 200 </t>
  </si>
  <si>
    <t>Администрация Чаа-Хольского кожууна</t>
  </si>
  <si>
    <t xml:space="preserve">972 0100 0000000000 000 </t>
  </si>
  <si>
    <t xml:space="preserve">972 0102 0000000000 000 </t>
  </si>
  <si>
    <t xml:space="preserve">972 0102 7800000000 000 </t>
  </si>
  <si>
    <t xml:space="preserve">972 0102 7860000111 000 </t>
  </si>
  <si>
    <t xml:space="preserve">972 0102 7860000111 100 </t>
  </si>
  <si>
    <t xml:space="preserve">972 0104 0000000000 000 </t>
  </si>
  <si>
    <t xml:space="preserve">972 0104 7800000000 000 </t>
  </si>
  <si>
    <t xml:space="preserve">972 0104 7860000113 000 </t>
  </si>
  <si>
    <t xml:space="preserve">972 0104 7860000113 100 </t>
  </si>
  <si>
    <t xml:space="preserve">972 0104 7860000193 000 </t>
  </si>
  <si>
    <t xml:space="preserve">972 0104 7860000193 200 </t>
  </si>
  <si>
    <t xml:space="preserve">972 0104 7860000193 800 </t>
  </si>
  <si>
    <t xml:space="preserve">972 0105 0000000000 000 </t>
  </si>
  <si>
    <t xml:space="preserve">972 0105 9200000000 000 </t>
  </si>
  <si>
    <t xml:space="preserve">972 0105 9200051200 000 </t>
  </si>
  <si>
    <t xml:space="preserve">972 0105 9200051200 200 </t>
  </si>
  <si>
    <t xml:space="preserve">972 0107 0000000000 000 </t>
  </si>
  <si>
    <t xml:space="preserve">972 0107 9400000000 000 </t>
  </si>
  <si>
    <t>Аппарат Территориальной Избирательной комиссии Чаа-Хольского кожууна Республики Тыва</t>
  </si>
  <si>
    <t xml:space="preserve">972 0107 9450000000 000 </t>
  </si>
  <si>
    <t xml:space="preserve">972 0107 9450000192 000 </t>
  </si>
  <si>
    <t xml:space="preserve">972 0107 9450000192 800 </t>
  </si>
  <si>
    <t>Резервные фонды</t>
  </si>
  <si>
    <t xml:space="preserve">972 0111 0000000000 000 </t>
  </si>
  <si>
    <t xml:space="preserve">972 0111 9700000000 000 </t>
  </si>
  <si>
    <t xml:space="preserve">972 0111 9750400000 000 </t>
  </si>
  <si>
    <t xml:space="preserve">972 0111 9750400000 800 </t>
  </si>
  <si>
    <t xml:space="preserve">972 0113 0000000000 000 </t>
  </si>
  <si>
    <t xml:space="preserve">972 0113 2700000000 000 </t>
  </si>
  <si>
    <t xml:space="preserve">972 0113 2700203600 000 </t>
  </si>
  <si>
    <t xml:space="preserve">972 0113 2700203600 800 </t>
  </si>
  <si>
    <t xml:space="preserve">972 0113 9700000000 000 </t>
  </si>
  <si>
    <t xml:space="preserve">972 0113 9700076050 000 </t>
  </si>
  <si>
    <t xml:space="preserve">972 0113 9700076050 200 </t>
  </si>
  <si>
    <t xml:space="preserve">972 0113 9700076130 000 </t>
  </si>
  <si>
    <t xml:space="preserve">972 0113 9700076130 100 </t>
  </si>
  <si>
    <t xml:space="preserve">972 0200 0000000000 000 </t>
  </si>
  <si>
    <t xml:space="preserve">972 0203 0000000000 000 </t>
  </si>
  <si>
    <t xml:space="preserve">972 0203 9900000000 000 </t>
  </si>
  <si>
    <t xml:space="preserve">972 0203 9990000000 000 </t>
  </si>
  <si>
    <t xml:space="preserve">972 0203 9990051180 000 </t>
  </si>
  <si>
    <t xml:space="preserve">972 0203 9990051180 100 </t>
  </si>
  <si>
    <t xml:space="preserve">972 0203 9990051180 200 </t>
  </si>
  <si>
    <t xml:space="preserve">972 0300 0000000000 000 </t>
  </si>
  <si>
    <t xml:space="preserve">972 0309 0000000000 000 </t>
  </si>
  <si>
    <t xml:space="preserve">972 0309 7700000000 000 </t>
  </si>
  <si>
    <t xml:space="preserve">972 0309 7700020020 000 </t>
  </si>
  <si>
    <t xml:space="preserve">972 0309 7700020020 100 </t>
  </si>
  <si>
    <t xml:space="preserve">972 0309 7700020020 200 </t>
  </si>
  <si>
    <t xml:space="preserve">972 0310 0000000000 000 </t>
  </si>
  <si>
    <t xml:space="preserve">972 0310 0300000000 000 </t>
  </si>
  <si>
    <t xml:space="preserve">972 0310 0300020230 000 </t>
  </si>
  <si>
    <t xml:space="preserve">972 0310 0300020230 200 </t>
  </si>
  <si>
    <t xml:space="preserve">972 0310 0300021230 000 </t>
  </si>
  <si>
    <t xml:space="preserve">972 0310 0300021230 200 </t>
  </si>
  <si>
    <t xml:space="preserve">972 0314 0000000000 000 </t>
  </si>
  <si>
    <t xml:space="preserve">972 0314 0900000000 000 </t>
  </si>
  <si>
    <t xml:space="preserve">972 0314 0905600000 000 </t>
  </si>
  <si>
    <t xml:space="preserve">972 0314 0905614000 000 </t>
  </si>
  <si>
    <t xml:space="preserve">972 0314 0905614000 200 </t>
  </si>
  <si>
    <t xml:space="preserve">972 0314 0905620020 000 </t>
  </si>
  <si>
    <t xml:space="preserve">972 0314 0905620020 200 </t>
  </si>
  <si>
    <t xml:space="preserve">972 0400 0000000000 000 </t>
  </si>
  <si>
    <t xml:space="preserve">972 0405 0000000000 000 </t>
  </si>
  <si>
    <t xml:space="preserve">972 0405 2600000000 000 </t>
  </si>
  <si>
    <t xml:space="preserve">972 0405 26002L5990 000 </t>
  </si>
  <si>
    <t xml:space="preserve">972 0405 26002L5990 200 </t>
  </si>
  <si>
    <t xml:space="preserve">972 0409 0000000000 000 </t>
  </si>
  <si>
    <t xml:space="preserve">972 0409 0400000000 000 </t>
  </si>
  <si>
    <t xml:space="preserve">972 0409 0405500000 000 </t>
  </si>
  <si>
    <t xml:space="preserve">972 0409 0405505000 000 </t>
  </si>
  <si>
    <t xml:space="preserve">972 0409 0405505000 200 </t>
  </si>
  <si>
    <t xml:space="preserve">972 0412 0000000000 000 </t>
  </si>
  <si>
    <t xml:space="preserve">972 0412 0600000000 000 </t>
  </si>
  <si>
    <t xml:space="preserve">972 0412 0610000000 000 </t>
  </si>
  <si>
    <t xml:space="preserve">972 0412 0610073200 000 </t>
  </si>
  <si>
    <t xml:space="preserve">972 0412 0610073200 200 </t>
  </si>
  <si>
    <t xml:space="preserve">972 0412 0610074200 000 </t>
  </si>
  <si>
    <t xml:space="preserve">972 0412 0610074200 200 </t>
  </si>
  <si>
    <t xml:space="preserve">972 0412 0610075200 000 </t>
  </si>
  <si>
    <t xml:space="preserve">972 0412 0610075200 200 </t>
  </si>
  <si>
    <t xml:space="preserve">972 0412 0610076200 000 </t>
  </si>
  <si>
    <t xml:space="preserve">972 0412 0610076200 200 </t>
  </si>
  <si>
    <t xml:space="preserve">972 0412 2020000000 000 </t>
  </si>
  <si>
    <t xml:space="preserve">972 0412 20201L5270 000 </t>
  </si>
  <si>
    <t xml:space="preserve">972 0412 20201L5270 200 </t>
  </si>
  <si>
    <t xml:space="preserve">972 0412 2300000000 000 </t>
  </si>
  <si>
    <t xml:space="preserve">972 0412 2300046000 000 </t>
  </si>
  <si>
    <t xml:space="preserve">972 0412 2300046000 200 </t>
  </si>
  <si>
    <t xml:space="preserve">972 0412 2600000000 000 </t>
  </si>
  <si>
    <t xml:space="preserve">972 0412 2600202600 000 </t>
  </si>
  <si>
    <t xml:space="preserve">972 0412 2600202600 200 </t>
  </si>
  <si>
    <t xml:space="preserve">972 0412 2700000000 000 </t>
  </si>
  <si>
    <t xml:space="preserve">972 0412 2700203600 000 </t>
  </si>
  <si>
    <t xml:space="preserve">972 0412 2700203600 100 </t>
  </si>
  <si>
    <t xml:space="preserve">972 0412 2700203600 200 </t>
  </si>
  <si>
    <t xml:space="preserve">972 0412 9700000000 000 </t>
  </si>
  <si>
    <t xml:space="preserve">972 0412 9750400000 000 </t>
  </si>
  <si>
    <t xml:space="preserve">972 0412 9750400000 200 </t>
  </si>
  <si>
    <t xml:space="preserve">972 0500 0000000000 000 </t>
  </si>
  <si>
    <t xml:space="preserve">972 0502 0000000000 000 </t>
  </si>
  <si>
    <t xml:space="preserve">972 0502 0500000000 000 </t>
  </si>
  <si>
    <t xml:space="preserve">972 0502 0530000000 000 </t>
  </si>
  <si>
    <t xml:space="preserve">972 0502 0530075080 000 </t>
  </si>
  <si>
    <t xml:space="preserve">972 0502 0530075080 200 </t>
  </si>
  <si>
    <t>Субсидии</t>
  </si>
  <si>
    <t xml:space="preserve">972 0502 1900000000 000 </t>
  </si>
  <si>
    <t xml:space="preserve">972 0502 1930000000 000 </t>
  </si>
  <si>
    <t xml:space="preserve">972 0502 1930400000 000 </t>
  </si>
  <si>
    <t xml:space="preserve">972 0502 1930475010 000 </t>
  </si>
  <si>
    <t xml:space="preserve">972 0502 1930475010 800 </t>
  </si>
  <si>
    <t xml:space="preserve">972 0503 0000000000 000 </t>
  </si>
  <si>
    <t xml:space="preserve">972 0503 1800000000 000 </t>
  </si>
  <si>
    <t xml:space="preserve">972 0503 18300L5760 000 </t>
  </si>
  <si>
    <t xml:space="preserve">972 0503 18300L5760 200 </t>
  </si>
  <si>
    <t xml:space="preserve">972 0503 2800000000 000 </t>
  </si>
  <si>
    <t xml:space="preserve">972 0503 280F255550 200 </t>
  </si>
  <si>
    <t xml:space="preserve">972 0503 6000000000 000 </t>
  </si>
  <si>
    <t xml:space="preserve">972 0503 6000701100 000 </t>
  </si>
  <si>
    <t xml:space="preserve">972 0503 6000701100 200 </t>
  </si>
  <si>
    <t xml:space="preserve">972 0600 0000000000 000 </t>
  </si>
  <si>
    <t xml:space="preserve">972 0603 0000000000 000 </t>
  </si>
  <si>
    <t>Непрограммное направление в области охраны объектов растительного и животного мира и среды их обитания</t>
  </si>
  <si>
    <t xml:space="preserve">972 0603 7600000000 000 </t>
  </si>
  <si>
    <t xml:space="preserve">972 0603 7600046000 000 </t>
  </si>
  <si>
    <t xml:space="preserve">972 0603 7600046000 200 </t>
  </si>
  <si>
    <t xml:space="preserve">972 0700 0000000000 000 </t>
  </si>
  <si>
    <t xml:space="preserve">972 0709 0000000000 000 </t>
  </si>
  <si>
    <t xml:space="preserve">972 0709 8900000000 000 </t>
  </si>
  <si>
    <t xml:space="preserve">972 0709 8930000110 000 </t>
  </si>
  <si>
    <t xml:space="preserve">972 0709 8930000110 100 </t>
  </si>
  <si>
    <t xml:space="preserve">972 0709 8930076170 000 </t>
  </si>
  <si>
    <t xml:space="preserve">972 0709 8930076170 100 </t>
  </si>
  <si>
    <t xml:space="preserve">972 0709 8930076170 200 </t>
  </si>
  <si>
    <t xml:space="preserve">972 0709 9700000000 000 </t>
  </si>
  <si>
    <t xml:space="preserve">972 0709 9700076100 000 </t>
  </si>
  <si>
    <t xml:space="preserve">972 0709 9700076100 100 </t>
  </si>
  <si>
    <t xml:space="preserve">972 0800 0000000000 000 </t>
  </si>
  <si>
    <t xml:space="preserve">972 0801 0800000000 000 </t>
  </si>
  <si>
    <t xml:space="preserve">972 0801 0820000000 000 </t>
  </si>
  <si>
    <t xml:space="preserve">972 0801 0820100000 000 </t>
  </si>
  <si>
    <t xml:space="preserve">972 0801 0820144100 000 </t>
  </si>
  <si>
    <t xml:space="preserve">972 0801 0820144100 200 </t>
  </si>
  <si>
    <t xml:space="preserve">972 0804 0000000000 000 </t>
  </si>
  <si>
    <t xml:space="preserve">972 0804 8900000000 000 </t>
  </si>
  <si>
    <t xml:space="preserve">972 0804 8940000110 000 </t>
  </si>
  <si>
    <t xml:space="preserve">972 0804 8940000110 100 </t>
  </si>
  <si>
    <t xml:space="preserve">972 1000 0000000000 000 </t>
  </si>
  <si>
    <t xml:space="preserve">972 1003 0000000000 000 </t>
  </si>
  <si>
    <t xml:space="preserve">972 1003 1000000000 000 </t>
  </si>
  <si>
    <t xml:space="preserve">972 1003 1030189090 200 </t>
  </si>
  <si>
    <t xml:space="preserve">972 1003 1230189090 200 </t>
  </si>
  <si>
    <t xml:space="preserve">972 1003 1800000000 000 </t>
  </si>
  <si>
    <t xml:space="preserve">972 1003 18300L5760 000 </t>
  </si>
  <si>
    <t xml:space="preserve">972 1003 18300L5760 400 </t>
  </si>
  <si>
    <t xml:space="preserve">972 1003 18300L5761 000 </t>
  </si>
  <si>
    <t xml:space="preserve">972 1003 18300L5761 300 </t>
  </si>
  <si>
    <t xml:space="preserve">972 1003 8900000000 000 </t>
  </si>
  <si>
    <t xml:space="preserve">972 1003 8930076180 000 </t>
  </si>
  <si>
    <t xml:space="preserve">972 1003 8930076180 300 </t>
  </si>
  <si>
    <t xml:space="preserve">972 1003 9700000000 000 </t>
  </si>
  <si>
    <t xml:space="preserve">972 1003 9750400000 000 </t>
  </si>
  <si>
    <t xml:space="preserve">972 1003 9750400000 300 </t>
  </si>
  <si>
    <t xml:space="preserve">972 1004 0000000000 000 </t>
  </si>
  <si>
    <t xml:space="preserve">972 1004 1600000000 000 </t>
  </si>
  <si>
    <t xml:space="preserve">972 1004 16400L4970 000 </t>
  </si>
  <si>
    <t xml:space="preserve">972 1004 16400L4970 300 </t>
  </si>
  <si>
    <t xml:space="preserve">972 1004 8900000000 000 </t>
  </si>
  <si>
    <t xml:space="preserve">972 1004 8930076180 000 </t>
  </si>
  <si>
    <t xml:space="preserve">972 1004 8930076180 300 </t>
  </si>
  <si>
    <t xml:space="preserve">972 1100 0000000000 000 </t>
  </si>
  <si>
    <t xml:space="preserve">972 1102 0000000000 000 </t>
  </si>
  <si>
    <t xml:space="preserve">972 1102 0200000000 000 </t>
  </si>
  <si>
    <t xml:space="preserve">972 1102 0210070200 200 </t>
  </si>
  <si>
    <t xml:space="preserve">972 1105 0000000000 000 </t>
  </si>
  <si>
    <t xml:space="preserve">972 1105 8900000000 000 </t>
  </si>
  <si>
    <t xml:space="preserve">972 1105 8900000190 000 </t>
  </si>
  <si>
    <t xml:space="preserve">972 1105 8900000190 200 </t>
  </si>
  <si>
    <t>Хурал Представителей Чаа-Хольского кожууна</t>
  </si>
  <si>
    <t xml:space="preserve">973 0100 0000000000 000 </t>
  </si>
  <si>
    <t xml:space="preserve">973 0103 0000000000 000 </t>
  </si>
  <si>
    <t xml:space="preserve">973 0103 7900000000 000 </t>
  </si>
  <si>
    <t xml:space="preserve">973 0103 7960000111 000 </t>
  </si>
  <si>
    <t xml:space="preserve">973 0103 7960000111 100 </t>
  </si>
  <si>
    <t xml:space="preserve">973 0103 7960000112 000 </t>
  </si>
  <si>
    <t xml:space="preserve">973 0103 7960000112 100 </t>
  </si>
  <si>
    <t xml:space="preserve">973 0103 7960000193 000 </t>
  </si>
  <si>
    <t xml:space="preserve">973 0103 7960000193 100 </t>
  </si>
  <si>
    <t xml:space="preserve">973 0103 7960000193 200 </t>
  </si>
  <si>
    <t>Управление труда и социального развития Чаа-Хольского кожууна</t>
  </si>
  <si>
    <t xml:space="preserve">978 1000 0000000000 000 </t>
  </si>
  <si>
    <t xml:space="preserve">978 1003 0000000000 000 </t>
  </si>
  <si>
    <t xml:space="preserve">978 1003 0100000000 000 </t>
  </si>
  <si>
    <t xml:space="preserve">978 1003 0120000000 000 </t>
  </si>
  <si>
    <t xml:space="preserve">978 1003 0120052500 000 </t>
  </si>
  <si>
    <t xml:space="preserve">978 1003 0120052500 200 </t>
  </si>
  <si>
    <t xml:space="preserve">978 1003 0120052500 300 </t>
  </si>
  <si>
    <t xml:space="preserve">978 1003 0130000000 000 </t>
  </si>
  <si>
    <t xml:space="preserve">978 1003 0130176060 000 </t>
  </si>
  <si>
    <t xml:space="preserve">978 1003 0130176060 200 </t>
  </si>
  <si>
    <t xml:space="preserve">978 1003 0130176060 300 </t>
  </si>
  <si>
    <t xml:space="preserve">978 1003 0150000000 000 </t>
  </si>
  <si>
    <t xml:space="preserve">978 1003 0150100000 000 </t>
  </si>
  <si>
    <t xml:space="preserve">978 1003 0150176070 000 </t>
  </si>
  <si>
    <t xml:space="preserve">978 1003 0150176070 300 </t>
  </si>
  <si>
    <t xml:space="preserve">978 1003 0160000000 000 </t>
  </si>
  <si>
    <t xml:space="preserve">978 1003 0160076030 000 </t>
  </si>
  <si>
    <t xml:space="preserve">978 1003 0160076030 300 </t>
  </si>
  <si>
    <t xml:space="preserve">978 1003 0170000000 000 </t>
  </si>
  <si>
    <t xml:space="preserve">978 1003 0170376120 000 </t>
  </si>
  <si>
    <t xml:space="preserve">978 1003 0170376120 300 </t>
  </si>
  <si>
    <t xml:space="preserve">978 1003 8900000000 000 </t>
  </si>
  <si>
    <t xml:space="preserve">978 1003 8960000000 000 </t>
  </si>
  <si>
    <t xml:space="preserve">978 1003 8960000190 000 </t>
  </si>
  <si>
    <t xml:space="preserve">978 1003 8960000190 200 </t>
  </si>
  <si>
    <t xml:space="preserve">978 1004 0000000000 000 </t>
  </si>
  <si>
    <t xml:space="preserve">978 1004 0100000000 000 </t>
  </si>
  <si>
    <t xml:space="preserve">978 1004 011P100000 000 </t>
  </si>
  <si>
    <t xml:space="preserve">978 1004 011P150840 000 </t>
  </si>
  <si>
    <t xml:space="preserve">978 1004 011P150840 300 </t>
  </si>
  <si>
    <t xml:space="preserve">978 1006 0000000000 000 </t>
  </si>
  <si>
    <t xml:space="preserve">978 1006 0100000000 000 </t>
  </si>
  <si>
    <t xml:space="preserve">978 1006 0110076040 000 </t>
  </si>
  <si>
    <t xml:space="preserve">978 1006 0110076040 100 </t>
  </si>
  <si>
    <t xml:space="preserve">978 1006 0110076040 200 </t>
  </si>
  <si>
    <t xml:space="preserve">978 1006 8900000000 000 </t>
  </si>
  <si>
    <t xml:space="preserve">978 1006 8950000110 000 </t>
  </si>
  <si>
    <t xml:space="preserve">978 1006 8950000110 100 </t>
  </si>
  <si>
    <t xml:space="preserve">978 1006 8950000190 000 </t>
  </si>
  <si>
    <t xml:space="preserve">978 1006 8950000190 200 </t>
  </si>
  <si>
    <t xml:space="preserve">978 1006 8950000190 800 </t>
  </si>
  <si>
    <t xml:space="preserve">978 1006 8950070200 000 </t>
  </si>
  <si>
    <t xml:space="preserve">978 1006 8950070200 300 </t>
  </si>
  <si>
    <t>Сельскохозяйственный отдел Чаа-Хольского кожууна</t>
  </si>
  <si>
    <t xml:space="preserve">979 0400 0000000000 000 </t>
  </si>
  <si>
    <t xml:space="preserve">979 0405 0000000000 000 </t>
  </si>
  <si>
    <t xml:space="preserve">979 0405 1800000000 000 </t>
  </si>
  <si>
    <t xml:space="preserve">979 0405 1810000000 000 </t>
  </si>
  <si>
    <t xml:space="preserve">979 0405 1810000190 000 </t>
  </si>
  <si>
    <t xml:space="preserve">979 0405 1810000190 200 </t>
  </si>
  <si>
    <t xml:space="preserve">979 0405 8900000000 000 </t>
  </si>
  <si>
    <t xml:space="preserve">979 0405 8920000110 000 </t>
  </si>
  <si>
    <t xml:space="preserve">979 0405 8920000110 100 </t>
  </si>
  <si>
    <t xml:space="preserve">979 0405 8920000190 000 </t>
  </si>
  <si>
    <t xml:space="preserve">979 0405 8920000190 200 </t>
  </si>
  <si>
    <t xml:space="preserve">979 0405 8920000190 800 </t>
  </si>
  <si>
    <t xml:space="preserve">979 0412 0000000000 000 </t>
  </si>
  <si>
    <t xml:space="preserve">979 0412 8900000000 000 </t>
  </si>
  <si>
    <t xml:space="preserve">979 0412 8920000110 000 </t>
  </si>
  <si>
    <t xml:space="preserve">979 0412 8920000110 100 </t>
  </si>
  <si>
    <t>Управление образования Чаа-Хольского кожууна</t>
  </si>
  <si>
    <t xml:space="preserve">980 0700 0000000000 000 </t>
  </si>
  <si>
    <t xml:space="preserve">980 0701 0000000000 000 </t>
  </si>
  <si>
    <t xml:space="preserve">980 0701 0600000000 000 </t>
  </si>
  <si>
    <t xml:space="preserve">980 0701 0600073200 000 </t>
  </si>
  <si>
    <t xml:space="preserve">980 0701 0600073200 600 </t>
  </si>
  <si>
    <t xml:space="preserve">980 0701 1100000000 000 </t>
  </si>
  <si>
    <t xml:space="preserve">980 0701 1110000590 000 </t>
  </si>
  <si>
    <t xml:space="preserve">980 0701 1110000590 600 </t>
  </si>
  <si>
    <t xml:space="preserve">980 0701 1110076020 000 </t>
  </si>
  <si>
    <t xml:space="preserve">980 0701 1110076020 600 </t>
  </si>
  <si>
    <t xml:space="preserve">980 0701 111007602У 000 </t>
  </si>
  <si>
    <t xml:space="preserve">980 0701 111007602У 600 </t>
  </si>
  <si>
    <t xml:space="preserve">980 0701 1160000000 000 </t>
  </si>
  <si>
    <t xml:space="preserve">980 0701 1160007290 000 </t>
  </si>
  <si>
    <t xml:space="preserve">980 0701 1160007290 600 </t>
  </si>
  <si>
    <t xml:space="preserve">980 0702 0000000000 000 </t>
  </si>
  <si>
    <t xml:space="preserve">980 0702 1100000000 000 </t>
  </si>
  <si>
    <t xml:space="preserve">980 0702 1120000590 000 </t>
  </si>
  <si>
    <t xml:space="preserve">980 0702 1120000590 600 </t>
  </si>
  <si>
    <t xml:space="preserve">980 0702 1120075150 000 </t>
  </si>
  <si>
    <t xml:space="preserve">980 0702 1120075150 600 </t>
  </si>
  <si>
    <t xml:space="preserve">980 0702 1120076020 000 </t>
  </si>
  <si>
    <t xml:space="preserve">980 0702 1120076020 600 </t>
  </si>
  <si>
    <t xml:space="preserve">980 0702 112007602У 000 </t>
  </si>
  <si>
    <t xml:space="preserve">980 0702 112007602У 600 </t>
  </si>
  <si>
    <t xml:space="preserve">980 0702 11200L3030 000 </t>
  </si>
  <si>
    <t xml:space="preserve">980 0702 11200L3030 600 </t>
  </si>
  <si>
    <t xml:space="preserve">980 0702 11200L3040 000 </t>
  </si>
  <si>
    <t xml:space="preserve">980 0702 11200L3040 600 </t>
  </si>
  <si>
    <t xml:space="preserve">980 0702 1140000000 000 </t>
  </si>
  <si>
    <t xml:space="preserve">980 0702 1140007290 000 </t>
  </si>
  <si>
    <t xml:space="preserve">980 0702 1140007290 600 </t>
  </si>
  <si>
    <t xml:space="preserve">980 0702 1160000000 000 </t>
  </si>
  <si>
    <t xml:space="preserve">980 0702 1160007290 000 </t>
  </si>
  <si>
    <t xml:space="preserve">980 0702 1160007290 600 </t>
  </si>
  <si>
    <t xml:space="preserve">980 0702 11АEВ51790 000 </t>
  </si>
  <si>
    <t xml:space="preserve">980 0702 11АEВ51790 600 </t>
  </si>
  <si>
    <t xml:space="preserve">980 0707 0000000000 000 </t>
  </si>
  <si>
    <t xml:space="preserve">980 0707 1100000000 000 </t>
  </si>
  <si>
    <t xml:space="preserve">980 0707 1150000000 000 </t>
  </si>
  <si>
    <t xml:space="preserve">980 0707 1150675040 000 </t>
  </si>
  <si>
    <t xml:space="preserve">980 0707 1150675040 600 </t>
  </si>
  <si>
    <t xml:space="preserve">980 0709 0000000000 000 </t>
  </si>
  <si>
    <t xml:space="preserve">980 0709 1100000000 000 </t>
  </si>
  <si>
    <t xml:space="preserve">980 0709 1190000000 000 </t>
  </si>
  <si>
    <t xml:space="preserve">980 0709 1190000110 000 </t>
  </si>
  <si>
    <t xml:space="preserve">980 0709 1190000110 100 </t>
  </si>
  <si>
    <t xml:space="preserve">980 0709 1190000190 000 </t>
  </si>
  <si>
    <t xml:space="preserve">980 0709 1190000190 200 </t>
  </si>
  <si>
    <t xml:space="preserve">980 0709 1190000190 800 </t>
  </si>
  <si>
    <t xml:space="preserve">980 0709 1190070080 000 </t>
  </si>
  <si>
    <t xml:space="preserve">980 0709 1190070080 200 </t>
  </si>
  <si>
    <t xml:space="preserve">980 0709 8700000000 000 </t>
  </si>
  <si>
    <t xml:space="preserve">980 0709 8720000000 000 </t>
  </si>
  <si>
    <t xml:space="preserve">980 0709 8720076040 000 </t>
  </si>
  <si>
    <t xml:space="preserve">980 0709 8720076040 100 </t>
  </si>
  <si>
    <t xml:space="preserve">980 1000 0000000000 000 </t>
  </si>
  <si>
    <t xml:space="preserve">980 1003 0000000000 000 </t>
  </si>
  <si>
    <t xml:space="preserve">980 1003 8700000000 000 </t>
  </si>
  <si>
    <t xml:space="preserve">980 1003 8720000000 000 </t>
  </si>
  <si>
    <t xml:space="preserve">980 1003 8720076040 000 </t>
  </si>
  <si>
    <t xml:space="preserve">980 1003 8720076040 600 </t>
  </si>
  <si>
    <t xml:space="preserve">980 1004 0000000000 000 </t>
  </si>
  <si>
    <t xml:space="preserve">980 1004 1100000000 000 </t>
  </si>
  <si>
    <t xml:space="preserve">980 1004 1110176090 000 </t>
  </si>
  <si>
    <t xml:space="preserve">980 1004 1110176090 300 </t>
  </si>
  <si>
    <t>Управление культуры Чаа-Хольского кожууна</t>
  </si>
  <si>
    <t xml:space="preserve">981 0700 0000000000 000 </t>
  </si>
  <si>
    <t xml:space="preserve">981 0703 0000000000 000 </t>
  </si>
  <si>
    <t xml:space="preserve">981 0703 0800000000 000 </t>
  </si>
  <si>
    <t xml:space="preserve">981 0703 0840000000 000 </t>
  </si>
  <si>
    <t xml:space="preserve">981 0703 0840044100 000 </t>
  </si>
  <si>
    <t xml:space="preserve">981 0703 0840044100 600 </t>
  </si>
  <si>
    <t xml:space="preserve">981 0703 0850044100 000 </t>
  </si>
  <si>
    <t xml:space="preserve">981 0703 0850044100 600 </t>
  </si>
  <si>
    <t xml:space="preserve">981 0800 0000000000 000 </t>
  </si>
  <si>
    <t xml:space="preserve">981 0801 0000000000 000 </t>
  </si>
  <si>
    <t xml:space="preserve">981 0801 0800000000 000 </t>
  </si>
  <si>
    <t xml:space="preserve">981 0801 0810000000 000 </t>
  </si>
  <si>
    <t xml:space="preserve">981 0801 0810144100 000 </t>
  </si>
  <si>
    <t xml:space="preserve">981 0801 0810144100 600 </t>
  </si>
  <si>
    <t xml:space="preserve">981 0801 0830000000 000 </t>
  </si>
  <si>
    <t xml:space="preserve">981 0801 0830044100 000 </t>
  </si>
  <si>
    <t xml:space="preserve">981 0801 0830044100 600 </t>
  </si>
  <si>
    <t xml:space="preserve">981 0801 0830070080 000 </t>
  </si>
  <si>
    <t xml:space="preserve">981 0801 0830070080 600 </t>
  </si>
  <si>
    <t xml:space="preserve">981 0801 0840000000 000 </t>
  </si>
  <si>
    <t xml:space="preserve">981 0801 0840044100 000 </t>
  </si>
  <si>
    <t xml:space="preserve">981 0801 0840044100 600 </t>
  </si>
  <si>
    <t xml:space="preserve">981 0804 0000000000 000 </t>
  </si>
  <si>
    <t xml:space="preserve">981 0804 0800000000 000 </t>
  </si>
  <si>
    <t xml:space="preserve">981 0804 0890000000 000 </t>
  </si>
  <si>
    <t xml:space="preserve">981 0804 0890000110 000 </t>
  </si>
  <si>
    <t xml:space="preserve">981 0804 0890000110 100 </t>
  </si>
  <si>
    <t xml:space="preserve">981 0804 0890000190 000 </t>
  </si>
  <si>
    <t xml:space="preserve">981 0804 0890000190 200 </t>
  </si>
  <si>
    <t xml:space="preserve">981 0804 0890000190 800 </t>
  </si>
  <si>
    <t xml:space="preserve">981 0804 0890070080 000 </t>
  </si>
  <si>
    <t xml:space="preserve">981 0804 0890070080 200 </t>
  </si>
  <si>
    <t xml:space="preserve">981 1000 0000000000 000 </t>
  </si>
  <si>
    <t xml:space="preserve">981 1003 0000000000 000 </t>
  </si>
  <si>
    <t xml:space="preserve">981 1003 8820076040 000 </t>
  </si>
  <si>
    <t xml:space="preserve">981 1003 8820076040 600 </t>
  </si>
  <si>
    <t>Контрольно-счетная палата Чаа-Хольского кожууна</t>
  </si>
  <si>
    <t xml:space="preserve">982 0100 0000000000 000 </t>
  </si>
  <si>
    <t xml:space="preserve">982 0106 9300000000 000 </t>
  </si>
  <si>
    <t xml:space="preserve">982 0106 9360000111 000 </t>
  </si>
  <si>
    <t xml:space="preserve">982 0106 9360000111 100 </t>
  </si>
  <si>
    <t xml:space="preserve">982 0106 9360000190 000 </t>
  </si>
  <si>
    <t xml:space="preserve">982 0106 9360000190 200 </t>
  </si>
  <si>
    <t>Расходы всего</t>
  </si>
  <si>
    <t>Приложение 4</t>
  </si>
  <si>
    <t xml:space="preserve">Исполнение по ведомственной структуре расходов </t>
  </si>
  <si>
    <t>Приложение 5</t>
  </si>
  <si>
    <t>Исполнение бюджетных ассигнований</t>
  </si>
  <si>
    <t>Подпрограмма "Обеспечение организаций жилищно-коммунального хозяйства Чаа-Хольского кожууна"</t>
  </si>
  <si>
    <t>000 0603 6000000000 000</t>
  </si>
  <si>
    <t>000 0603 6000701100 200</t>
  </si>
  <si>
    <t>000 0000 1160000000 000</t>
  </si>
  <si>
    <t>Реализация мероприятий муниципальной программы Чаа-Хольского кожууна Республики Тыва "Преодоление бедности"</t>
  </si>
  <si>
    <t>000 1003 1230189090 000</t>
  </si>
  <si>
    <t>000 0405 1840076140 200</t>
  </si>
  <si>
    <t>000 1004 1110176090 600</t>
  </si>
  <si>
    <t>Подпрограмма "Обеспечение первичных мер пожарной безопасности в учреждениях культуры и искусства в Чаа-Хольском кожууне на 2024-2026 годы"</t>
  </si>
  <si>
    <t>Обеспечение деятельности (оказание услуг) подведомственных учреждений культуры</t>
  </si>
  <si>
    <t>000 1004 0190176180 000</t>
  </si>
  <si>
    <t>000 1004 01976180 300</t>
  </si>
  <si>
    <t>Муниципальная программа "Укрепление общественного здоровья муниципального района "Чаа-Хольский кожуун Республики Тыва на 2024-2026 годы"</t>
  </si>
  <si>
    <t>Муниципальная программа "О дополнительных мерах по борьбе с туберкулезом в Чаа-Хольском кожууне на 2024-2026 годы"</t>
  </si>
  <si>
    <t>Муниципальная программа "Содействие занятости населения муниципального района Чаа-Хольский кожуун Республики Тыва" на 2024-2026 годы</t>
  </si>
  <si>
    <t>Муниципальная программа "Разработка документации на гидротехнические сооружения, декларации безопасности гидротехнических сооружений на территории Чаа-Хольского кожууна, требуемых согласно законодательству о безопасности гидротехнических сооружений на 2024-2027 г."</t>
  </si>
  <si>
    <t>Муниципальная программа "Развитие туризма в Чаа-Хольском кожууне на 2024-2026 годы"</t>
  </si>
  <si>
    <t>Субсидии на обеспечение комплексного развития сельских территорий (осуществлено строительсво (приобретение) жилья гражданами, проживающими на сельских территориях или извившими желания постоянно проживать на сельских территориях, и нуждающимися в улучшении жилищных условий, которым предоставлено целевые социальные выплаты)</t>
  </si>
  <si>
    <t>000 1003 1030189090 000</t>
  </si>
  <si>
    <t>000 1003 0190176180 000</t>
  </si>
  <si>
    <t>000 1003 01976180 300</t>
  </si>
  <si>
    <t xml:space="preserve">Распоряжение №11 от 17.01.2024г. </t>
  </si>
  <si>
    <t>Бегзи Ч.А.</t>
  </si>
  <si>
    <t>материальная помощь</t>
  </si>
  <si>
    <t>10,0</t>
  </si>
  <si>
    <t xml:space="preserve">Распоряжение №18 от 22.01.2024г. </t>
  </si>
  <si>
    <t>Монгуш А.А.</t>
  </si>
  <si>
    <t>20,0</t>
  </si>
  <si>
    <t xml:space="preserve">Распоряжение №30 от 31.01.2024г. </t>
  </si>
  <si>
    <t>Довут-оол Ш.М.</t>
  </si>
  <si>
    <t xml:space="preserve">Распоряжение №63 от 14.02.2024г. </t>
  </si>
  <si>
    <t>студентам ГБПОУ РТ "Тувинский строительный техникум" г.Шагонар</t>
  </si>
  <si>
    <t xml:space="preserve">материальная помощь </t>
  </si>
  <si>
    <t>55,0</t>
  </si>
  <si>
    <t xml:space="preserve">Распоряжение №59 от 13.02.2024г. </t>
  </si>
  <si>
    <t>Лопсан А.М.</t>
  </si>
  <si>
    <t>5,0</t>
  </si>
  <si>
    <t xml:space="preserve">Распоряжение №56 от 09.02.2024г. </t>
  </si>
  <si>
    <t>участикам театра моды и костюма "Джакуль"</t>
  </si>
  <si>
    <t>110,0</t>
  </si>
  <si>
    <t xml:space="preserve">Распоряжение №89-р от 04.03.2024г. </t>
  </si>
  <si>
    <t>Данмыт Ч.В.</t>
  </si>
  <si>
    <t>Ондар К.Э.</t>
  </si>
  <si>
    <t>представительские расходы</t>
  </si>
  <si>
    <t>13,0</t>
  </si>
  <si>
    <t xml:space="preserve">Распоряжение № от .03.2024г. </t>
  </si>
  <si>
    <t xml:space="preserve">Распоряжение №77 от 21.02.2024г. </t>
  </si>
  <si>
    <t>Сан-оол У.В.</t>
  </si>
  <si>
    <t xml:space="preserve">Распоряжение №125 от 25.03.2024г. </t>
  </si>
  <si>
    <t>Чап А.Ш.</t>
  </si>
  <si>
    <t>15,0</t>
  </si>
  <si>
    <t>Исполнение источников внутреннего финансирования дефицита бюджета муниципального района "Чаа-Хольский кожуун Республики Тыва" за 1 полугодие 2024 года</t>
  </si>
  <si>
    <t>Чаа-Хольский кожуун Республики Тыва за 1 полугодие 2024 года</t>
  </si>
  <si>
    <t>Исполнено на 01.07.2024 г.</t>
  </si>
  <si>
    <t>деятельности), группам видов расходов классификации расходов бюджета муниципального района "Чаа-Хольский кожуун Республики Тыва" за 1 полугодие 2024 года</t>
  </si>
  <si>
    <t>по разделам, подразделам, целевым статьям (муниципальным программам Чаа-Хольского кожууна Республики Тыва и непрограммным направлениям деятельности), группам видов расходов классификации расходов бюджета муниципального района "Чаа-Хольский кожуун Республики Тыва"за 1 полугодие 2024 года</t>
  </si>
  <si>
    <t>МП «Профилактика безнадзорности и правонарушений несовершеннолетних в Чаа-Хольском кожууне на 2024-2026 годы»</t>
  </si>
  <si>
    <t>Муниципальная программа Чаа-Хольского кожууна Республики Тыва "Повышение эффективности управления муниципальными финансами Чаа-Хольского кожууна Республики Тыва до 2024 года"</t>
  </si>
  <si>
    <t>Муниципальная программа Чаа-Хольского кожууна Республики Тыва "Обеспечение пожарной безопасности и защиты населения, территорий муниципального района "Чаа-Хольский кожуун Республики Тыва" от чрезвычайных ситуаций природного и техногенного характера на 2024-2026 годы"</t>
  </si>
  <si>
    <t>Муниципальная программа Чаа-Хольского кожууна Республики Тыва "Развитие сельского хозяйства и регулирование рынков сельскохозяйственной продукции, сырья и продовольствия в Чаа-Хольском кожууне Республики Тыва на 2014-2026 годы"</t>
  </si>
  <si>
    <t>Реализация мероприятий программы "Противодействие коррупции на 2024-2026 годы"</t>
  </si>
  <si>
    <t>Реализация меропрриятий программы "Развитие земельно-имущественных отношений на территории муниципального района "Чаа-Хольский кожуун Республики Тыва" на 2024-2026 годы"</t>
  </si>
  <si>
    <t>Муниципальная программа Чаа-Хольского кожууна Республики Тыва "Предупреждение и борьба с социально-значимыми заболеваниями в Чаа-Хольском кожууне на 2024-2026 годы"</t>
  </si>
  <si>
    <t>Муниципальная программа Чаа-Хольского кожууна Республики Тыва "Развитие образования и науки в Чаа-Хольском кожууне на 2024-2026 годы"</t>
  </si>
  <si>
    <t>Реализация мероприятий подпрограммы "Обеспечение первичных мер пожарной безопасности в учреждения культуры и искусства в Чаа-Хольском кожууне на 2024-2026 годы"</t>
  </si>
  <si>
    <t>Муниципальная программа Чаа-Хольского кожууна Республики Тыва "Развитие культуры и туризма на 2024-2026 годы"</t>
  </si>
  <si>
    <t>Реализация мероприятий подпрограммы "Развитие культурно-досуговой деятельности Чаа-Хольского кожууна на 2024-2026 годы"</t>
  </si>
  <si>
    <t>Реализация мероприятий подпрограммы "Развитие туризма в Чаа-Хольском кожууне на 2024-2026годы"</t>
  </si>
  <si>
    <t>Реализация мероприятий подпрограммы "Развитие библиотечного дела в Чаа-Хольском кожууне на 2024-2026 годы"</t>
  </si>
  <si>
    <t>Расходы на выплаты персоналу в рамках подпрограммы "Повышение эффективности управления финансами системы культуры в бюджетных учреждениях Чаа-Хольского кожууна Республики Тыва на 2024-2026 годы"</t>
  </si>
  <si>
    <t>Реализация мероприятий подпрограммы "Повышение эффективности управления финансами системы культуры в бюджетных учреждениях Чаа-Хольского кожууна Республики Тыва на 2024-2026 годы"</t>
  </si>
  <si>
    <t>Муниципальная программа Чаа-Хольского кожууна Республики Тыва "Социальная поддержка граждан и семей с детьми в Чаа-Хольском кожууне Республики Тыва на 2024-2026 годы"</t>
  </si>
  <si>
    <t>Муниципальная программа Чаа-Хольского кожууна Республики Тыва "Развитие сельского хозяйства и регулирование рынков сельскохозяйственной продукции, сырья и продовольствия в Чаа-Хольском кожууне Республики Тыва на 2024-2026 годы"</t>
  </si>
  <si>
    <t>Муниципальная программа Чаа-Хольского кожууна Республики Тыва "Обеспечение жильем молодых семей в Чаа-Хольском кожууне Республики Тыва на 2024-2026 годы"</t>
  </si>
  <si>
    <t>Реализация мероприятий программы "Обеспечение жильем молодых семей в Чаа-Хольском кожууне Республики Тыва на 2024-2026 годы"</t>
  </si>
  <si>
    <t>Муниципальная программа Чаа-Хольского кожууна Республики Тыва "Развитие физической культуры и спорта на 2024-2026 годы в Чаа-Хольском кожууне"</t>
  </si>
  <si>
    <t>Реализация мероприятий программы "Развитие физической культуры и спорта на 2020-2026 годы в Чаа-Хольском кожууне"</t>
  </si>
  <si>
    <t>Муниципальная программа Чаа-Хольского кожууна Республики Тыва "Профилактика преступлений и иных правонарушений в Чаа-Хольском кожууне Республики Тыва на 2024-2026 годы"</t>
  </si>
  <si>
    <t>Реализация мероприятий подпрограммы "Развитие туризма в Чаа-Хольском кожууне на 2024-2026 годы"</t>
  </si>
  <si>
    <t>Реализация мероприятий подпрограммы "Обеспечение организаций жилищно-коммунального хозяйства Чаа-Хольского кожууна специализированной техникой на 2024-2026 годы"</t>
  </si>
  <si>
    <t>Муниципальная программа Чаа-Хольского кожууна Республики Тыва "Повышение эфективности и надежности функционирования жилищно-коммунального хозяйства Чаа-Хольского кожууна на 2024-2026 годы"</t>
  </si>
  <si>
    <t>Реализация мероприятий программы "Обеспечение деятельности органов местного самоуправления на 2024-2026 годы"</t>
  </si>
  <si>
    <t>Муниципальная программа Чаа-Хольского кожууна Республики Тыва "Обеспечение деятельности органов местного самоуправления на 2024-2026 годы"</t>
  </si>
  <si>
    <t>Муниципальная программа Чаа-Хольского кожууна Республики Тыва "Развитие земельно-имущественных отношений на территории муниципального района "Чаа-Хольский кожуун Республики Тыва" на 2024-2026 годы"</t>
  </si>
  <si>
    <t>Муниципальная программа Чаа-Хольского кожууна Республики Тыва "Противодействие коррупции на 2024-2026 годы"</t>
  </si>
  <si>
    <t>Реализация мероприятий программы "Поддержка и развитие малого и среднего предпринимательства в Чаа-Хольском кожууне на 2024-2026годы"</t>
  </si>
  <si>
    <t>Муниципальная программа Чаа-Хольского кожууна Республики Тыва "Поддержка и развитие малого и среднего предпринимательства в Чаа-Хольском кожууне на 2024-2026 годы"</t>
  </si>
  <si>
    <t>Муниципальная программа «Укрепление общественного здоровья муниципального района «Чаа-Хольский кожуун Республики Тыва» на 2024-2026 годы»</t>
  </si>
  <si>
    <t>Реализация мерпориятий программы "Предупреждение и борьба с социально-значимыми заболеваниями в Чаа-Хольском кожууне на 2024-2026 годы"</t>
  </si>
  <si>
    <t>Реализация мероприятий программы "Повышение безопасности дорожного движения в Чаа-Хольском кожууне на 2024-2026 годы"</t>
  </si>
  <si>
    <t>Муниципальная программа Чаа-Хольского кожууна Республики Тыва "Повышение безопасности дорожного движения в Чаа-Хольском кожууне на 2024-2026 годы"</t>
  </si>
  <si>
    <t>Федеральная целевая программа "Развитие транспортной системы России (2024 - 2026 годы)"</t>
  </si>
  <si>
    <t>Реализация мероприятий программы "Профилактика преступлений и иных правонарушений в Чаа-Хольском кожууне Республики Тыва на 2024-2026 годы"</t>
  </si>
  <si>
    <t>Муниципальная программа "Разработка документации на гидротехнические сооружения, декларации безопасности гидротехнических сооружений на территории Чаа-Хольского кожууна, требуемых согласно законодательству о безопасности гидротехнических сооружений на 2024-2026 г.</t>
  </si>
  <si>
    <t>Реализация мероприятий программы "Обеспечение пожарной безопасности и защиты населения, территорий муниципального района "Чаа-Хольский кожуун Республики Тыва" от чрезвычайных ситуаций природного и техногенного характера на 2024-2026 годы"</t>
  </si>
  <si>
    <t xml:space="preserve">Сумма на 01.07.2024 г.                     </t>
  </si>
  <si>
    <t>бюджета муниципального района "Чаа-Хольский кожуун Республики Тыва" за 1 полугодие 2024 года</t>
  </si>
  <si>
    <t>Муниципальная программа Чаа-Хольского кожууна Республики Тыва "Поддержка и развитие малого и среднего предпринимательства в Чаа-Хольском кожууне на 2024-2027 годы"</t>
  </si>
  <si>
    <t>Муниципальная программа Чаа-Хольского кожууна Республики Тыва "Повышение эффективности управления муниципальными финансами Чаа-Хольского кожууна Республики Тыва до 2027 года"</t>
  </si>
  <si>
    <t>Исполнено на 01.07.2024г</t>
  </si>
  <si>
    <t>Муниципальная программа Чаа-Хольского кожууна Республики Тыва "Обеспечение пожарной безопасности и защиты населения, территорий муниципального района "Чаа-Хольский кожуун Республики Тыва" от чрезвычайных ситуаций природного и техногенного характера на 2024-2027 годы"</t>
  </si>
  <si>
    <t>Муниципальная программа Чаа-Хольского кожууна Республики Тыва "Повышение безопасности дорожного движения в Чаа-Хольском кожууне на 2024-2027 годы"</t>
  </si>
  <si>
    <t>Муниципальная программа Чаа-Хольского кожууна Республики Тыва "Предупреждение и борьба с социально-значимыми заболеваниями в Чаа-Хольском кожууне на 2024-2027 годы"</t>
  </si>
  <si>
    <t>Муниципальная программа Чаа-Хольского кожууна Республики Тыва "Повышение эффективности и надежности функционирования жилищно-коммунального хозяйства Чаа-Хольского кожууна на 2024-2027 годы"</t>
  </si>
  <si>
    <t>Муниципальная программа "Формирование комфортной городской среды в Чаа-Хольском кожууне на 2024-2027 годы"</t>
  </si>
  <si>
    <t>Муниципальная программа "Развитие системы обращения с отходами производства и потребления в Чаа-Хольском кожууне на 2024-2027 годы"</t>
  </si>
  <si>
    <t>Муниципальная программа Чаа-Хольского кожууна Республики Тыва "Развитие культуры и туризма на 2024-2030 годы"</t>
  </si>
  <si>
    <t>Муниципальная программа "Развитие территориального общественного самоуправления на территории Чаа-Хольского кожууна Республики Тыва на 2024-2026 годы"</t>
  </si>
  <si>
    <t>Сумма на 01.07.2024г.</t>
  </si>
  <si>
    <t>дотации на выравнивание бюджетной обеспеченности бюджетам сельских поселений Чаа-Хольского кожууна Республики Тыва за 1 полугодие 2024 года</t>
  </si>
  <si>
    <t>дотации  на выравниевание бюджетам сельских поселений Чаа-Хольского кожууна Республики Тыва за 1полугодие 2024 года</t>
  </si>
  <si>
    <t xml:space="preserve"> субвенций бюджетам сельских поселений Чаа-Хольского кожууна Республики Тыва за 1полугодие2024 года</t>
  </si>
  <si>
    <t>иных межбюджетных трансфертов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 бюджетам сельских поселений Чаа-Хольского кожууна Республики Тыва за 1 полугодие 2024 года</t>
  </si>
  <si>
    <t>Резервного фонда Администрации муниципального района "Чаа-Хольский кожуун Республики Тыва" за 1полугодие2024 года</t>
  </si>
  <si>
    <t>Профинансировано на 01.07.2024г.</t>
  </si>
  <si>
    <t>Муниципальная программа "Разработка документации на гидротехнические сооружения, декларации безопасности гидротехнических сооружений на территории Чаа-Хольского кожууна, требуемых согласно законодательству о безопасности гидротехнических сооружений на 2024-2026г.</t>
  </si>
  <si>
    <t>Муниципальная программа Чаа-Хольского кожууна Республики Тыва "Профилактика преступлений и иных правонарушений в Чаа-Хольском кожууне Республики Тыва на 2024-2026годы"</t>
  </si>
  <si>
    <t>Реализация мероприятий программы "Повышение безопасности дорожного движения в Чаа-Хольском кожууне на 2024-2026годы"</t>
  </si>
  <si>
    <t>Реализация мероприятий программы "Поддержка и развитие малого и среднего предпринимательства в Чаа-Хольском кожууне на 2024-2026 годы"</t>
  </si>
  <si>
    <t>Реализация мероприятий программы "Обеспечение деятельности органов местного самоуправления на 2024-2026годы"</t>
  </si>
  <si>
    <t>Федеральная целевая программа "Развитие транспортной системы России (2024 - 2025 годы)"</t>
  </si>
  <si>
    <t>Муниципальная программа Чаа-Хольского кожууна Республики Тыва "Предупреждение и борьба с социально-значимыми заболеваниями в Чаа-Хольском кожууне на 2024-2024 годы"</t>
  </si>
  <si>
    <t>Муниципальная программа Чаа-Хольского кожууна Республики Тыва "Развитие культуры и туризма на 20214-2026 годы"</t>
  </si>
  <si>
    <t>Реализация мероприятий подпрограммы "Повышение эффективности управления финансами системы культуры в бюджетных учреждениях Чаа-Хольского кожууна Республики Тыва на 202418-2026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</si>
</sst>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#,##0.0_ ;[Red]\-#,##0.0\ "/>
    <numFmt numFmtId="167" formatCode="#,##0.00_ ;[Red]\-#,##0.00\ "/>
    <numFmt numFmtId="168" formatCode="&quot;&quot;###,##0.00"/>
    <numFmt numFmtId="169" formatCode="0.0"/>
    <numFmt numFmtId="170" formatCode="#,##0.000"/>
    <numFmt numFmtId="171" formatCode="_-* #,##0.000_р_._-;\-* #,##0.000_р_._-;_-* &quot;-&quot;??_р_._-;_-@_-"/>
    <numFmt numFmtId="172" formatCode="0.000"/>
    <numFmt numFmtId="173" formatCode="&quot;&quot;###,##0.0"/>
  </numFmts>
  <fonts count="3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name val="Times New Roman Cyr"/>
      <charset val="204"/>
    </font>
    <font>
      <sz val="10"/>
      <color indexed="5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43" fontId="1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10">
    <xf numFmtId="0" fontId="0" fillId="0" borderId="0" xfId="0"/>
    <xf numFmtId="0" fontId="1" fillId="0" borderId="0" xfId="1"/>
    <xf numFmtId="0" fontId="2" fillId="0" borderId="0" xfId="0" applyFont="1" applyFill="1" applyAlignment="1">
      <alignment horizontal="right"/>
    </xf>
    <xf numFmtId="0" fontId="1" fillId="0" borderId="0" xfId="1" applyAlignment="1">
      <alignment horizontal="right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right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165" fontId="5" fillId="0" borderId="3" xfId="2" applyNumberFormat="1" applyFont="1" applyFill="1" applyBorder="1" applyAlignment="1">
      <alignment horizontal="center" vertical="center" wrapText="1"/>
    </xf>
    <xf numFmtId="166" fontId="1" fillId="0" borderId="0" xfId="1" applyNumberFormat="1"/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165" fontId="7" fillId="0" borderId="3" xfId="1" applyNumberFormat="1" applyFont="1" applyFill="1" applyBorder="1" applyAlignment="1">
      <alignment horizontal="center" vertical="center"/>
    </xf>
    <xf numFmtId="166" fontId="1" fillId="0" borderId="0" xfId="1" applyNumberFormat="1" applyAlignment="1">
      <alignment horizontal="center" vertical="center"/>
    </xf>
    <xf numFmtId="165" fontId="5" fillId="0" borderId="3" xfId="1" applyNumberFormat="1" applyFont="1" applyBorder="1" applyAlignment="1">
      <alignment horizontal="center" vertical="center"/>
    </xf>
    <xf numFmtId="0" fontId="1" fillId="0" borderId="0" xfId="1" applyAlignment="1">
      <alignment wrapText="1"/>
    </xf>
    <xf numFmtId="0" fontId="7" fillId="0" borderId="2" xfId="1" applyFont="1" applyFill="1" applyBorder="1" applyAlignment="1">
      <alignment horizontal="center" vertical="center"/>
    </xf>
    <xf numFmtId="166" fontId="1" fillId="0" borderId="0" xfId="1" applyNumberFormat="1" applyAlignment="1">
      <alignment vertical="center"/>
    </xf>
    <xf numFmtId="167" fontId="1" fillId="0" borderId="0" xfId="1" applyNumberFormat="1"/>
    <xf numFmtId="0" fontId="5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 wrapText="1"/>
    </xf>
    <xf numFmtId="0" fontId="9" fillId="0" borderId="0" xfId="1" applyFont="1"/>
    <xf numFmtId="0" fontId="8" fillId="0" borderId="2" xfId="1" applyFont="1" applyFill="1" applyBorder="1" applyAlignment="1">
      <alignment horizontal="left" vertical="center" wrapText="1"/>
    </xf>
    <xf numFmtId="165" fontId="7" fillId="0" borderId="3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vertical="top" wrapText="1"/>
    </xf>
    <xf numFmtId="0" fontId="2" fillId="0" borderId="2" xfId="1" applyFont="1" applyFill="1" applyBorder="1" applyAlignment="1">
      <alignment vertical="center" wrapText="1"/>
    </xf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horizontal="justify"/>
    </xf>
    <xf numFmtId="165" fontId="4" fillId="0" borderId="3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top"/>
    </xf>
    <xf numFmtId="0" fontId="11" fillId="0" borderId="4" xfId="1" applyFont="1" applyBorder="1" applyAlignment="1">
      <alignment horizontal="center" vertical="top" wrapText="1"/>
    </xf>
    <xf numFmtId="165" fontId="12" fillId="0" borderId="5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vertical="top"/>
    </xf>
    <xf numFmtId="0" fontId="13" fillId="0" borderId="0" xfId="1" applyFont="1" applyBorder="1" applyAlignment="1">
      <alignment horizontal="justify" vertical="top" wrapText="1"/>
    </xf>
    <xf numFmtId="0" fontId="2" fillId="0" borderId="0" xfId="1" applyFont="1" applyBorder="1"/>
    <xf numFmtId="0" fontId="2" fillId="0" borderId="0" xfId="1" applyFont="1" applyBorder="1" applyAlignment="1">
      <alignment horizontal="right" vertical="center"/>
    </xf>
    <xf numFmtId="0" fontId="1" fillId="0" borderId="0" xfId="1" applyBorder="1"/>
    <xf numFmtId="0" fontId="1" fillId="0" borderId="0" xfId="1" applyFont="1" applyBorder="1" applyAlignment="1">
      <alignment horizontal="right" vertical="center"/>
    </xf>
    <xf numFmtId="0" fontId="1" fillId="0" borderId="0" xfId="1" applyBorder="1" applyAlignment="1">
      <alignment horizontal="right" vertical="center"/>
    </xf>
    <xf numFmtId="166" fontId="9" fillId="0" borderId="0" xfId="1" applyNumberFormat="1" applyFont="1"/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1" xfId="0" applyBorder="1"/>
    <xf numFmtId="0" fontId="15" fillId="2" borderId="11" xfId="0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center" wrapText="1"/>
    </xf>
    <xf numFmtId="168" fontId="15" fillId="2" borderId="11" xfId="0" applyNumberFormat="1" applyFont="1" applyFill="1" applyBorder="1" applyAlignment="1">
      <alignment horizontal="right" wrapText="1"/>
    </xf>
    <xf numFmtId="168" fontId="15" fillId="2" borderId="12" xfId="0" applyNumberFormat="1" applyFont="1" applyFill="1" applyBorder="1" applyAlignment="1">
      <alignment horizontal="right" wrapText="1"/>
    </xf>
    <xf numFmtId="2" fontId="16" fillId="2" borderId="1" xfId="0" applyNumberFormat="1" applyFont="1" applyFill="1" applyBorder="1"/>
    <xf numFmtId="0" fontId="15" fillId="0" borderId="11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center" wrapText="1"/>
    </xf>
    <xf numFmtId="168" fontId="15" fillId="0" borderId="11" xfId="0" applyNumberFormat="1" applyFont="1" applyBorder="1" applyAlignment="1">
      <alignment horizontal="right" wrapText="1"/>
    </xf>
    <xf numFmtId="168" fontId="15" fillId="0" borderId="12" xfId="0" applyNumberFormat="1" applyFont="1" applyBorder="1" applyAlignment="1">
      <alignment horizontal="right" wrapText="1"/>
    </xf>
    <xf numFmtId="2" fontId="16" fillId="0" borderId="1" xfId="0" applyNumberFormat="1" applyFont="1" applyBorder="1"/>
    <xf numFmtId="0" fontId="0" fillId="0" borderId="0" xfId="0" applyAlignment="1">
      <alignment horizontal="right"/>
    </xf>
    <xf numFmtId="0" fontId="17" fillId="0" borderId="0" xfId="0" applyFont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/>
    <xf numFmtId="0" fontId="18" fillId="0" borderId="0" xfId="0" applyFont="1" applyAlignment="1">
      <alignment horizontal="right"/>
    </xf>
    <xf numFmtId="0" fontId="15" fillId="0" borderId="0" xfId="0" applyFont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5" fillId="0" borderId="13" xfId="0" applyFont="1" applyBorder="1" applyAlignment="1">
      <alignment wrapText="1"/>
    </xf>
    <xf numFmtId="0" fontId="15" fillId="0" borderId="14" xfId="0" applyFont="1" applyBorder="1" applyAlignment="1">
      <alignment horizontal="center" wrapText="1"/>
    </xf>
    <xf numFmtId="0" fontId="15" fillId="0" borderId="14" xfId="0" applyFont="1" applyBorder="1" applyAlignment="1">
      <alignment horizontal="right" wrapText="1"/>
    </xf>
    <xf numFmtId="2" fontId="16" fillId="3" borderId="1" xfId="0" applyNumberFormat="1" applyFont="1" applyFill="1" applyBorder="1"/>
    <xf numFmtId="0" fontId="0" fillId="0" borderId="0" xfId="0"/>
    <xf numFmtId="0" fontId="15" fillId="0" borderId="0" xfId="0" applyFont="1" applyAlignment="1">
      <alignment horizontal="center" vertical="center" wrapText="1"/>
    </xf>
    <xf numFmtId="0" fontId="2" fillId="0" borderId="0" xfId="1" applyFont="1"/>
    <xf numFmtId="0" fontId="2" fillId="0" borderId="0" xfId="0" applyFont="1" applyFill="1" applyAlignment="1"/>
    <xf numFmtId="0" fontId="4" fillId="0" borderId="0" xfId="0" applyFont="1" applyFill="1" applyAlignment="1">
      <alignment horizontal="right"/>
    </xf>
    <xf numFmtId="0" fontId="7" fillId="0" borderId="0" xfId="1" applyFont="1" applyAlignment="1">
      <alignment horizontal="right"/>
    </xf>
    <xf numFmtId="0" fontId="3" fillId="0" borderId="0" xfId="1" applyFont="1" applyAlignment="1">
      <alignment vertical="center" wrapText="1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 vertical="center"/>
    </xf>
    <xf numFmtId="0" fontId="3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165" fontId="2" fillId="0" borderId="15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justify" vertical="center"/>
    </xf>
    <xf numFmtId="165" fontId="2" fillId="0" borderId="2" xfId="1" applyNumberFormat="1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justify" vertical="center" wrapText="1"/>
    </xf>
    <xf numFmtId="49" fontId="2" fillId="0" borderId="2" xfId="1" applyNumberFormat="1" applyFont="1" applyBorder="1" applyAlignment="1">
      <alignment vertical="center"/>
    </xf>
    <xf numFmtId="165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165" fontId="3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0" fillId="0" borderId="4" xfId="2" applyFont="1" applyFill="1" applyBorder="1" applyAlignment="1">
      <alignment horizontal="justify" vertical="top" wrapText="1"/>
    </xf>
    <xf numFmtId="165" fontId="2" fillId="0" borderId="4" xfId="1" applyNumberFormat="1" applyFont="1" applyBorder="1" applyAlignment="1">
      <alignment horizontal="center" vertical="center"/>
    </xf>
    <xf numFmtId="169" fontId="2" fillId="0" borderId="0" xfId="1" applyNumberFormat="1" applyFont="1"/>
    <xf numFmtId="165" fontId="2" fillId="0" borderId="16" xfId="1" applyNumberFormat="1" applyFont="1" applyBorder="1" applyAlignment="1">
      <alignment horizontal="center" vertical="center"/>
    </xf>
    <xf numFmtId="169" fontId="2" fillId="0" borderId="0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21" fillId="0" borderId="0" xfId="1" applyFont="1"/>
    <xf numFmtId="0" fontId="21" fillId="0" borderId="0" xfId="0" applyFont="1" applyFill="1" applyAlignment="1"/>
    <xf numFmtId="0" fontId="21" fillId="0" borderId="0" xfId="0" applyFont="1" applyFill="1" applyAlignment="1">
      <alignment horizontal="right"/>
    </xf>
    <xf numFmtId="0" fontId="22" fillId="0" borderId="0" xfId="0" applyFont="1" applyFill="1" applyAlignment="1">
      <alignment horizontal="right"/>
    </xf>
    <xf numFmtId="0" fontId="23" fillId="0" borderId="0" xfId="0" applyFont="1" applyAlignment="1">
      <alignment horizontal="center" wrapText="1" shrinkToFit="1"/>
    </xf>
    <xf numFmtId="0" fontId="23" fillId="0" borderId="0" xfId="0" applyFont="1" applyAlignment="1">
      <alignment wrapText="1" shrinkToFit="1"/>
    </xf>
    <xf numFmtId="0" fontId="18" fillId="0" borderId="0" xfId="0" applyFont="1"/>
    <xf numFmtId="165" fontId="13" fillId="0" borderId="0" xfId="4" applyNumberFormat="1" applyFont="1" applyFill="1" applyAlignment="1">
      <alignment horizontal="centerContinuous"/>
    </xf>
    <xf numFmtId="0" fontId="13" fillId="0" borderId="0" xfId="4" applyFont="1" applyFill="1"/>
    <xf numFmtId="0" fontId="9" fillId="0" borderId="0" xfId="4" applyFont="1" applyFill="1"/>
    <xf numFmtId="0" fontId="13" fillId="0" borderId="0" xfId="4" applyFont="1" applyFill="1" applyAlignment="1">
      <alignment horizontal="centerContinuous"/>
    </xf>
    <xf numFmtId="170" fontId="13" fillId="0" borderId="0" xfId="4" applyNumberFormat="1" applyFont="1" applyFill="1" applyAlignment="1">
      <alignment horizontal="centerContinuous"/>
    </xf>
    <xf numFmtId="171" fontId="25" fillId="0" borderId="0" xfId="5" applyNumberFormat="1" applyFont="1" applyFill="1" applyAlignment="1">
      <alignment horizontal="center"/>
    </xf>
    <xf numFmtId="0" fontId="13" fillId="0" borderId="0" xfId="4" applyFont="1" applyFill="1" applyAlignment="1">
      <alignment horizontal="left"/>
    </xf>
    <xf numFmtId="0" fontId="22" fillId="0" borderId="0" xfId="4" applyFont="1" applyFill="1" applyAlignment="1">
      <alignment horizontal="right"/>
    </xf>
    <xf numFmtId="0" fontId="24" fillId="0" borderId="1" xfId="4" applyFont="1" applyFill="1" applyBorder="1" applyAlignment="1">
      <alignment horizontal="center" vertical="center" wrapText="1"/>
    </xf>
    <xf numFmtId="0" fontId="22" fillId="0" borderId="1" xfId="4" applyFont="1" applyFill="1" applyBorder="1" applyAlignment="1">
      <alignment horizontal="center" vertical="justify" wrapText="1"/>
    </xf>
    <xf numFmtId="0" fontId="1" fillId="0" borderId="1" xfId="4" applyFont="1" applyFill="1" applyBorder="1" applyAlignment="1">
      <alignment horizontal="left" vertical="center" wrapText="1"/>
    </xf>
    <xf numFmtId="0" fontId="1" fillId="0" borderId="1" xfId="4" applyFont="1" applyFill="1" applyBorder="1" applyAlignment="1">
      <alignment horizontal="center" vertical="center" wrapText="1"/>
    </xf>
    <xf numFmtId="0" fontId="1" fillId="0" borderId="17" xfId="4" applyFont="1" applyFill="1" applyBorder="1" applyAlignment="1">
      <alignment horizontal="center" vertical="center" wrapText="1"/>
    </xf>
    <xf numFmtId="49" fontId="1" fillId="0" borderId="1" xfId="4" applyNumberFormat="1" applyFont="1" applyFill="1" applyBorder="1" applyAlignment="1">
      <alignment horizontal="center" vertical="center"/>
    </xf>
    <xf numFmtId="0" fontId="26" fillId="0" borderId="17" xfId="4" applyFont="1" applyFill="1" applyBorder="1" applyAlignment="1">
      <alignment horizontal="center" vertical="top" wrapText="1"/>
    </xf>
    <xf numFmtId="49" fontId="1" fillId="0" borderId="1" xfId="4" applyNumberFormat="1" applyFont="1" applyFill="1" applyBorder="1" applyAlignment="1">
      <alignment horizontal="center"/>
    </xf>
    <xf numFmtId="0" fontId="22" fillId="0" borderId="1" xfId="4" applyFont="1" applyFill="1" applyBorder="1" applyAlignment="1">
      <alignment horizontal="center" vertical="top" wrapText="1"/>
    </xf>
    <xf numFmtId="49" fontId="27" fillId="0" borderId="1" xfId="3" applyNumberFormat="1" applyFont="1" applyFill="1" applyBorder="1" applyAlignment="1">
      <alignment horizontal="center" vertical="center" wrapText="1"/>
    </xf>
    <xf numFmtId="0" fontId="22" fillId="0" borderId="1" xfId="4" applyFont="1" applyFill="1" applyBorder="1" applyAlignment="1">
      <alignment horizontal="left" vertical="top" wrapText="1"/>
    </xf>
    <xf numFmtId="49" fontId="27" fillId="0" borderId="1" xfId="3" applyNumberFormat="1" applyFont="1" applyFill="1" applyBorder="1" applyAlignment="1">
      <alignment vertical="center" wrapText="1"/>
    </xf>
    <xf numFmtId="0" fontId="22" fillId="0" borderId="1" xfId="4" applyFont="1" applyFill="1" applyBorder="1" applyAlignment="1">
      <alignment horizontal="center" vertical="center" wrapText="1"/>
    </xf>
    <xf numFmtId="49" fontId="27" fillId="0" borderId="1" xfId="4" applyNumberFormat="1" applyFont="1" applyFill="1" applyBorder="1" applyAlignment="1">
      <alignment horizontal="center" vertical="center" wrapText="1"/>
    </xf>
    <xf numFmtId="0" fontId="26" fillId="0" borderId="1" xfId="4" applyFont="1" applyFill="1" applyBorder="1" applyAlignment="1">
      <alignment horizontal="center" vertical="top" wrapText="1"/>
    </xf>
    <xf numFmtId="0" fontId="1" fillId="0" borderId="1" xfId="4" applyFont="1" applyFill="1" applyBorder="1"/>
    <xf numFmtId="0" fontId="13" fillId="0" borderId="18" xfId="4" applyFont="1" applyFill="1" applyBorder="1" applyAlignment="1">
      <alignment vertical="center" wrapText="1"/>
    </xf>
    <xf numFmtId="0" fontId="13" fillId="0" borderId="19" xfId="4" applyFont="1" applyFill="1" applyBorder="1" applyAlignment="1">
      <alignment vertical="center" wrapText="1"/>
    </xf>
    <xf numFmtId="0" fontId="13" fillId="0" borderId="17" xfId="4" applyFont="1" applyFill="1" applyBorder="1" applyAlignment="1">
      <alignment vertical="center" wrapText="1"/>
    </xf>
    <xf numFmtId="2" fontId="13" fillId="0" borderId="1" xfId="4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right" vertical="center" wrapText="1"/>
    </xf>
    <xf numFmtId="0" fontId="13" fillId="0" borderId="0" xfId="4" applyFont="1" applyFill="1" applyBorder="1" applyAlignment="1">
      <alignment horizontal="left" vertical="center" wrapText="1"/>
    </xf>
    <xf numFmtId="2" fontId="13" fillId="0" borderId="0" xfId="4" applyNumberFormat="1" applyFont="1" applyFill="1" applyBorder="1" applyAlignment="1">
      <alignment horizontal="center" vertical="center" wrapText="1"/>
    </xf>
    <xf numFmtId="0" fontId="1" fillId="0" borderId="0" xfId="4" applyFont="1" applyFill="1"/>
    <xf numFmtId="172" fontId="1" fillId="0" borderId="0" xfId="4" applyNumberFormat="1" applyFont="1" applyFill="1"/>
    <xf numFmtId="0" fontId="22" fillId="0" borderId="0" xfId="4" applyFont="1" applyFill="1" applyBorder="1" applyAlignment="1">
      <alignment horizontal="left" vertical="top" wrapText="1"/>
    </xf>
    <xf numFmtId="169" fontId="1" fillId="0" borderId="0" xfId="4" applyNumberFormat="1" applyFont="1" applyFill="1"/>
    <xf numFmtId="0" fontId="28" fillId="0" borderId="0" xfId="4" applyFont="1" applyFill="1" applyAlignment="1">
      <alignment vertical="center" wrapText="1"/>
    </xf>
    <xf numFmtId="0" fontId="29" fillId="2" borderId="1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2" fontId="31" fillId="0" borderId="1" xfId="0" applyNumberFormat="1" applyFont="1" applyBorder="1"/>
    <xf numFmtId="0" fontId="29" fillId="2" borderId="1" xfId="0" applyFont="1" applyFill="1" applyBorder="1" applyAlignment="1">
      <alignment horizontal="center" wrapText="1"/>
    </xf>
    <xf numFmtId="168" fontId="29" fillId="2" borderId="1" xfId="0" applyNumberFormat="1" applyFont="1" applyFill="1" applyBorder="1" applyAlignment="1">
      <alignment horizontal="right" wrapText="1"/>
    </xf>
    <xf numFmtId="0" fontId="29" fillId="0" borderId="1" xfId="0" applyFont="1" applyBorder="1" applyAlignment="1">
      <alignment horizontal="center" wrapText="1"/>
    </xf>
    <xf numFmtId="168" fontId="29" fillId="0" borderId="1" xfId="0" applyNumberFormat="1" applyFont="1" applyBorder="1" applyAlignment="1">
      <alignment horizontal="right" wrapText="1"/>
    </xf>
    <xf numFmtId="0" fontId="30" fillId="0" borderId="0" xfId="0" applyFont="1"/>
    <xf numFmtId="0" fontId="30" fillId="0" borderId="0" xfId="0" applyFont="1" applyAlignment="1">
      <alignment horizontal="right"/>
    </xf>
    <xf numFmtId="0" fontId="32" fillId="0" borderId="1" xfId="0" applyFont="1" applyBorder="1"/>
    <xf numFmtId="4" fontId="32" fillId="0" borderId="1" xfId="0" applyNumberFormat="1" applyFont="1" applyBorder="1"/>
    <xf numFmtId="2" fontId="32" fillId="0" borderId="1" xfId="0" applyNumberFormat="1" applyFont="1" applyBorder="1"/>
    <xf numFmtId="2" fontId="31" fillId="2" borderId="1" xfId="0" applyNumberFormat="1" applyFont="1" applyFill="1" applyBorder="1"/>
    <xf numFmtId="0" fontId="33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5" fillId="4" borderId="11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center" wrapText="1"/>
    </xf>
    <xf numFmtId="0" fontId="15" fillId="3" borderId="11" xfId="0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center" wrapText="1"/>
    </xf>
    <xf numFmtId="0" fontId="15" fillId="0" borderId="20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35" fillId="0" borderId="1" xfId="0" applyFont="1" applyBorder="1"/>
    <xf numFmtId="0" fontId="35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wrapText="1"/>
    </xf>
    <xf numFmtId="0" fontId="35" fillId="4" borderId="1" xfId="0" applyFont="1" applyFill="1" applyBorder="1"/>
    <xf numFmtId="0" fontId="35" fillId="3" borderId="1" xfId="0" applyFont="1" applyFill="1" applyBorder="1" applyAlignment="1">
      <alignment horizontal="center" vertical="center"/>
    </xf>
    <xf numFmtId="173" fontId="15" fillId="2" borderId="11" xfId="0" applyNumberFormat="1" applyFont="1" applyFill="1" applyBorder="1" applyAlignment="1">
      <alignment horizontal="center" vertical="center" wrapText="1"/>
    </xf>
    <xf numFmtId="169" fontId="16" fillId="2" borderId="1" xfId="0" applyNumberFormat="1" applyFont="1" applyFill="1" applyBorder="1" applyAlignment="1">
      <alignment horizontal="center" vertical="center"/>
    </xf>
    <xf numFmtId="168" fontId="15" fillId="4" borderId="11" xfId="0" applyNumberFormat="1" applyFont="1" applyFill="1" applyBorder="1" applyAlignment="1">
      <alignment horizontal="center" vertical="center" wrapText="1"/>
    </xf>
    <xf numFmtId="168" fontId="15" fillId="4" borderId="12" xfId="0" applyNumberFormat="1" applyFont="1" applyFill="1" applyBorder="1" applyAlignment="1">
      <alignment horizontal="center" vertical="center" wrapText="1"/>
    </xf>
    <xf numFmtId="168" fontId="15" fillId="0" borderId="11" xfId="0" applyNumberFormat="1" applyFont="1" applyBorder="1" applyAlignment="1">
      <alignment horizontal="center" vertical="center" wrapText="1"/>
    </xf>
    <xf numFmtId="168" fontId="15" fillId="0" borderId="12" xfId="0" applyNumberFormat="1" applyFont="1" applyBorder="1" applyAlignment="1">
      <alignment horizontal="center" vertical="center" wrapText="1"/>
    </xf>
    <xf numFmtId="168" fontId="15" fillId="3" borderId="11" xfId="0" applyNumberFormat="1" applyFont="1" applyFill="1" applyBorder="1" applyAlignment="1">
      <alignment horizontal="center" vertical="center" wrapText="1"/>
    </xf>
    <xf numFmtId="168" fontId="15" fillId="3" borderId="12" xfId="0" applyNumberFormat="1" applyFont="1" applyFill="1" applyBorder="1" applyAlignment="1">
      <alignment horizontal="center" vertical="center" wrapText="1"/>
    </xf>
    <xf numFmtId="168" fontId="15" fillId="0" borderId="20" xfId="0" applyNumberFormat="1" applyFont="1" applyBorder="1" applyAlignment="1">
      <alignment horizontal="center" vertical="center" wrapText="1"/>
    </xf>
    <xf numFmtId="168" fontId="15" fillId="0" borderId="21" xfId="0" applyNumberFormat="1" applyFont="1" applyBorder="1" applyAlignment="1">
      <alignment horizontal="center" vertical="center" wrapText="1"/>
    </xf>
    <xf numFmtId="169" fontId="16" fillId="3" borderId="1" xfId="0" applyNumberFormat="1" applyFont="1" applyFill="1" applyBorder="1" applyAlignment="1">
      <alignment horizontal="center" vertical="center"/>
    </xf>
    <xf numFmtId="169" fontId="16" fillId="4" borderId="1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/>
    </xf>
    <xf numFmtId="4" fontId="16" fillId="4" borderId="0" xfId="0" applyNumberFormat="1" applyFont="1" applyFill="1" applyAlignment="1">
      <alignment horizontal="center" vertical="center"/>
    </xf>
    <xf numFmtId="168" fontId="36" fillId="0" borderId="11" xfId="0" applyNumberFormat="1" applyFont="1" applyBorder="1" applyAlignment="1">
      <alignment horizontal="right" wrapText="1"/>
    </xf>
    <xf numFmtId="168" fontId="16" fillId="0" borderId="11" xfId="0" applyNumberFormat="1" applyFont="1" applyBorder="1" applyAlignment="1">
      <alignment horizontal="right" wrapText="1"/>
    </xf>
    <xf numFmtId="168" fontId="35" fillId="0" borderId="11" xfId="0" applyNumberFormat="1" applyFont="1" applyBorder="1" applyAlignment="1">
      <alignment horizontal="right" wrapText="1"/>
    </xf>
    <xf numFmtId="14" fontId="0" fillId="0" borderId="0" xfId="0" applyNumberFormat="1"/>
    <xf numFmtId="168" fontId="35" fillId="0" borderId="12" xfId="0" applyNumberFormat="1" applyFont="1" applyBorder="1" applyAlignment="1">
      <alignment horizontal="right" wrapText="1"/>
    </xf>
    <xf numFmtId="168" fontId="16" fillId="0" borderId="11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8" fontId="31" fillId="0" borderId="1" xfId="0" applyNumberFormat="1" applyFont="1" applyBorder="1" applyAlignment="1">
      <alignment horizontal="right" wrapText="1"/>
    </xf>
    <xf numFmtId="168" fontId="37" fillId="0" borderId="1" xfId="0" applyNumberFormat="1" applyFont="1" applyBorder="1" applyAlignment="1">
      <alignment horizontal="right" wrapText="1"/>
    </xf>
    <xf numFmtId="0" fontId="3" fillId="0" borderId="0" xfId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/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22" fillId="0" borderId="0" xfId="4" applyFont="1" applyFill="1" applyBorder="1" applyAlignment="1">
      <alignment horizontal="center"/>
    </xf>
    <xf numFmtId="0" fontId="24" fillId="0" borderId="0" xfId="4" applyFont="1" applyFill="1" applyAlignment="1">
      <alignment horizontal="center" vertical="center" wrapText="1"/>
    </xf>
    <xf numFmtId="0" fontId="13" fillId="0" borderId="0" xfId="4" applyFont="1" applyFill="1" applyAlignment="1">
      <alignment horizontal="left"/>
    </xf>
    <xf numFmtId="0" fontId="13" fillId="0" borderId="0" xfId="4" applyFont="1" applyFill="1" applyAlignment="1">
      <alignment horizontal="left" wrapText="1"/>
    </xf>
  </cellXfs>
  <cellStyles count="6">
    <cellStyle name="Обычный" xfId="0" builtinId="0"/>
    <cellStyle name="Обычный_прил.финпом" xfId="1"/>
    <cellStyle name="Обычный_Резервный Фонд Правительства 2011 год" xfId="4"/>
    <cellStyle name="Обычный_республиканский  2005 г" xfId="2"/>
    <cellStyle name="Финансовый" xfId="3" builtinId="3"/>
    <cellStyle name="Финансовый_Резервный Фонд Правительства 2011 год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workbookViewId="0">
      <selection activeCell="D14" sqref="D14"/>
    </sheetView>
  </sheetViews>
  <sheetFormatPr defaultColWidth="9.140625" defaultRowHeight="12.75" x14ac:dyDescent="0.2"/>
  <cols>
    <col min="1" max="1" width="24.42578125" style="1" customWidth="1"/>
    <col min="2" max="2" width="65.7109375" style="1" customWidth="1"/>
    <col min="3" max="4" width="13.42578125" style="1" customWidth="1"/>
    <col min="5" max="5" width="12.85546875" style="1" bestFit="1" customWidth="1"/>
    <col min="6" max="6" width="13.42578125" style="1" bestFit="1" customWidth="1"/>
    <col min="7" max="7" width="12.28515625" style="1" bestFit="1" customWidth="1"/>
    <col min="8" max="8" width="9.7109375" style="1" bestFit="1" customWidth="1"/>
    <col min="9" max="256" width="9.140625" style="1"/>
    <col min="257" max="257" width="24.42578125" style="1" customWidth="1"/>
    <col min="258" max="258" width="65.7109375" style="1" customWidth="1"/>
    <col min="259" max="260" width="13.42578125" style="1" customWidth="1"/>
    <col min="261" max="261" width="12.85546875" style="1" bestFit="1" customWidth="1"/>
    <col min="262" max="262" width="13.42578125" style="1" bestFit="1" customWidth="1"/>
    <col min="263" max="263" width="12.28515625" style="1" bestFit="1" customWidth="1"/>
    <col min="264" max="264" width="9.7109375" style="1" bestFit="1" customWidth="1"/>
    <col min="265" max="512" width="9.140625" style="1"/>
    <col min="513" max="513" width="24.42578125" style="1" customWidth="1"/>
    <col min="514" max="514" width="65.7109375" style="1" customWidth="1"/>
    <col min="515" max="516" width="13.42578125" style="1" customWidth="1"/>
    <col min="517" max="517" width="12.85546875" style="1" bestFit="1" customWidth="1"/>
    <col min="518" max="518" width="13.42578125" style="1" bestFit="1" customWidth="1"/>
    <col min="519" max="519" width="12.28515625" style="1" bestFit="1" customWidth="1"/>
    <col min="520" max="520" width="9.7109375" style="1" bestFit="1" customWidth="1"/>
    <col min="521" max="768" width="9.140625" style="1"/>
    <col min="769" max="769" width="24.42578125" style="1" customWidth="1"/>
    <col min="770" max="770" width="65.7109375" style="1" customWidth="1"/>
    <col min="771" max="772" width="13.42578125" style="1" customWidth="1"/>
    <col min="773" max="773" width="12.85546875" style="1" bestFit="1" customWidth="1"/>
    <col min="774" max="774" width="13.42578125" style="1" bestFit="1" customWidth="1"/>
    <col min="775" max="775" width="12.28515625" style="1" bestFit="1" customWidth="1"/>
    <col min="776" max="776" width="9.7109375" style="1" bestFit="1" customWidth="1"/>
    <col min="777" max="1024" width="9.140625" style="1"/>
    <col min="1025" max="1025" width="24.42578125" style="1" customWidth="1"/>
    <col min="1026" max="1026" width="65.7109375" style="1" customWidth="1"/>
    <col min="1027" max="1028" width="13.42578125" style="1" customWidth="1"/>
    <col min="1029" max="1029" width="12.85546875" style="1" bestFit="1" customWidth="1"/>
    <col min="1030" max="1030" width="13.42578125" style="1" bestFit="1" customWidth="1"/>
    <col min="1031" max="1031" width="12.28515625" style="1" bestFit="1" customWidth="1"/>
    <col min="1032" max="1032" width="9.7109375" style="1" bestFit="1" customWidth="1"/>
    <col min="1033" max="1280" width="9.140625" style="1"/>
    <col min="1281" max="1281" width="24.42578125" style="1" customWidth="1"/>
    <col min="1282" max="1282" width="65.7109375" style="1" customWidth="1"/>
    <col min="1283" max="1284" width="13.42578125" style="1" customWidth="1"/>
    <col min="1285" max="1285" width="12.85546875" style="1" bestFit="1" customWidth="1"/>
    <col min="1286" max="1286" width="13.42578125" style="1" bestFit="1" customWidth="1"/>
    <col min="1287" max="1287" width="12.28515625" style="1" bestFit="1" customWidth="1"/>
    <col min="1288" max="1288" width="9.7109375" style="1" bestFit="1" customWidth="1"/>
    <col min="1289" max="1536" width="9.140625" style="1"/>
    <col min="1537" max="1537" width="24.42578125" style="1" customWidth="1"/>
    <col min="1538" max="1538" width="65.7109375" style="1" customWidth="1"/>
    <col min="1539" max="1540" width="13.42578125" style="1" customWidth="1"/>
    <col min="1541" max="1541" width="12.85546875" style="1" bestFit="1" customWidth="1"/>
    <col min="1542" max="1542" width="13.42578125" style="1" bestFit="1" customWidth="1"/>
    <col min="1543" max="1543" width="12.28515625" style="1" bestFit="1" customWidth="1"/>
    <col min="1544" max="1544" width="9.7109375" style="1" bestFit="1" customWidth="1"/>
    <col min="1545" max="1792" width="9.140625" style="1"/>
    <col min="1793" max="1793" width="24.42578125" style="1" customWidth="1"/>
    <col min="1794" max="1794" width="65.7109375" style="1" customWidth="1"/>
    <col min="1795" max="1796" width="13.42578125" style="1" customWidth="1"/>
    <col min="1797" max="1797" width="12.85546875" style="1" bestFit="1" customWidth="1"/>
    <col min="1798" max="1798" width="13.42578125" style="1" bestFit="1" customWidth="1"/>
    <col min="1799" max="1799" width="12.28515625" style="1" bestFit="1" customWidth="1"/>
    <col min="1800" max="1800" width="9.7109375" style="1" bestFit="1" customWidth="1"/>
    <col min="1801" max="2048" width="9.140625" style="1"/>
    <col min="2049" max="2049" width="24.42578125" style="1" customWidth="1"/>
    <col min="2050" max="2050" width="65.7109375" style="1" customWidth="1"/>
    <col min="2051" max="2052" width="13.42578125" style="1" customWidth="1"/>
    <col min="2053" max="2053" width="12.85546875" style="1" bestFit="1" customWidth="1"/>
    <col min="2054" max="2054" width="13.42578125" style="1" bestFit="1" customWidth="1"/>
    <col min="2055" max="2055" width="12.28515625" style="1" bestFit="1" customWidth="1"/>
    <col min="2056" max="2056" width="9.7109375" style="1" bestFit="1" customWidth="1"/>
    <col min="2057" max="2304" width="9.140625" style="1"/>
    <col min="2305" max="2305" width="24.42578125" style="1" customWidth="1"/>
    <col min="2306" max="2306" width="65.7109375" style="1" customWidth="1"/>
    <col min="2307" max="2308" width="13.42578125" style="1" customWidth="1"/>
    <col min="2309" max="2309" width="12.85546875" style="1" bestFit="1" customWidth="1"/>
    <col min="2310" max="2310" width="13.42578125" style="1" bestFit="1" customWidth="1"/>
    <col min="2311" max="2311" width="12.28515625" style="1" bestFit="1" customWidth="1"/>
    <col min="2312" max="2312" width="9.7109375" style="1" bestFit="1" customWidth="1"/>
    <col min="2313" max="2560" width="9.140625" style="1"/>
    <col min="2561" max="2561" width="24.42578125" style="1" customWidth="1"/>
    <col min="2562" max="2562" width="65.7109375" style="1" customWidth="1"/>
    <col min="2563" max="2564" width="13.42578125" style="1" customWidth="1"/>
    <col min="2565" max="2565" width="12.85546875" style="1" bestFit="1" customWidth="1"/>
    <col min="2566" max="2566" width="13.42578125" style="1" bestFit="1" customWidth="1"/>
    <col min="2567" max="2567" width="12.28515625" style="1" bestFit="1" customWidth="1"/>
    <col min="2568" max="2568" width="9.7109375" style="1" bestFit="1" customWidth="1"/>
    <col min="2569" max="2816" width="9.140625" style="1"/>
    <col min="2817" max="2817" width="24.42578125" style="1" customWidth="1"/>
    <col min="2818" max="2818" width="65.7109375" style="1" customWidth="1"/>
    <col min="2819" max="2820" width="13.42578125" style="1" customWidth="1"/>
    <col min="2821" max="2821" width="12.85546875" style="1" bestFit="1" customWidth="1"/>
    <col min="2822" max="2822" width="13.42578125" style="1" bestFit="1" customWidth="1"/>
    <col min="2823" max="2823" width="12.28515625" style="1" bestFit="1" customWidth="1"/>
    <col min="2824" max="2824" width="9.7109375" style="1" bestFit="1" customWidth="1"/>
    <col min="2825" max="3072" width="9.140625" style="1"/>
    <col min="3073" max="3073" width="24.42578125" style="1" customWidth="1"/>
    <col min="3074" max="3074" width="65.7109375" style="1" customWidth="1"/>
    <col min="3075" max="3076" width="13.42578125" style="1" customWidth="1"/>
    <col min="3077" max="3077" width="12.85546875" style="1" bestFit="1" customWidth="1"/>
    <col min="3078" max="3078" width="13.42578125" style="1" bestFit="1" customWidth="1"/>
    <col min="3079" max="3079" width="12.28515625" style="1" bestFit="1" customWidth="1"/>
    <col min="3080" max="3080" width="9.7109375" style="1" bestFit="1" customWidth="1"/>
    <col min="3081" max="3328" width="9.140625" style="1"/>
    <col min="3329" max="3329" width="24.42578125" style="1" customWidth="1"/>
    <col min="3330" max="3330" width="65.7109375" style="1" customWidth="1"/>
    <col min="3331" max="3332" width="13.42578125" style="1" customWidth="1"/>
    <col min="3333" max="3333" width="12.85546875" style="1" bestFit="1" customWidth="1"/>
    <col min="3334" max="3334" width="13.42578125" style="1" bestFit="1" customWidth="1"/>
    <col min="3335" max="3335" width="12.28515625" style="1" bestFit="1" customWidth="1"/>
    <col min="3336" max="3336" width="9.7109375" style="1" bestFit="1" customWidth="1"/>
    <col min="3337" max="3584" width="9.140625" style="1"/>
    <col min="3585" max="3585" width="24.42578125" style="1" customWidth="1"/>
    <col min="3586" max="3586" width="65.7109375" style="1" customWidth="1"/>
    <col min="3587" max="3588" width="13.42578125" style="1" customWidth="1"/>
    <col min="3589" max="3589" width="12.85546875" style="1" bestFit="1" customWidth="1"/>
    <col min="3590" max="3590" width="13.42578125" style="1" bestFit="1" customWidth="1"/>
    <col min="3591" max="3591" width="12.28515625" style="1" bestFit="1" customWidth="1"/>
    <col min="3592" max="3592" width="9.7109375" style="1" bestFit="1" customWidth="1"/>
    <col min="3593" max="3840" width="9.140625" style="1"/>
    <col min="3841" max="3841" width="24.42578125" style="1" customWidth="1"/>
    <col min="3842" max="3842" width="65.7109375" style="1" customWidth="1"/>
    <col min="3843" max="3844" width="13.42578125" style="1" customWidth="1"/>
    <col min="3845" max="3845" width="12.85546875" style="1" bestFit="1" customWidth="1"/>
    <col min="3846" max="3846" width="13.42578125" style="1" bestFit="1" customWidth="1"/>
    <col min="3847" max="3847" width="12.28515625" style="1" bestFit="1" customWidth="1"/>
    <col min="3848" max="3848" width="9.7109375" style="1" bestFit="1" customWidth="1"/>
    <col min="3849" max="4096" width="9.140625" style="1"/>
    <col min="4097" max="4097" width="24.42578125" style="1" customWidth="1"/>
    <col min="4098" max="4098" width="65.7109375" style="1" customWidth="1"/>
    <col min="4099" max="4100" width="13.42578125" style="1" customWidth="1"/>
    <col min="4101" max="4101" width="12.85546875" style="1" bestFit="1" customWidth="1"/>
    <col min="4102" max="4102" width="13.42578125" style="1" bestFit="1" customWidth="1"/>
    <col min="4103" max="4103" width="12.28515625" style="1" bestFit="1" customWidth="1"/>
    <col min="4104" max="4104" width="9.7109375" style="1" bestFit="1" customWidth="1"/>
    <col min="4105" max="4352" width="9.140625" style="1"/>
    <col min="4353" max="4353" width="24.42578125" style="1" customWidth="1"/>
    <col min="4354" max="4354" width="65.7109375" style="1" customWidth="1"/>
    <col min="4355" max="4356" width="13.42578125" style="1" customWidth="1"/>
    <col min="4357" max="4357" width="12.85546875" style="1" bestFit="1" customWidth="1"/>
    <col min="4358" max="4358" width="13.42578125" style="1" bestFit="1" customWidth="1"/>
    <col min="4359" max="4359" width="12.28515625" style="1" bestFit="1" customWidth="1"/>
    <col min="4360" max="4360" width="9.7109375" style="1" bestFit="1" customWidth="1"/>
    <col min="4361" max="4608" width="9.140625" style="1"/>
    <col min="4609" max="4609" width="24.42578125" style="1" customWidth="1"/>
    <col min="4610" max="4610" width="65.7109375" style="1" customWidth="1"/>
    <col min="4611" max="4612" width="13.42578125" style="1" customWidth="1"/>
    <col min="4613" max="4613" width="12.85546875" style="1" bestFit="1" customWidth="1"/>
    <col min="4614" max="4614" width="13.42578125" style="1" bestFit="1" customWidth="1"/>
    <col min="4615" max="4615" width="12.28515625" style="1" bestFit="1" customWidth="1"/>
    <col min="4616" max="4616" width="9.7109375" style="1" bestFit="1" customWidth="1"/>
    <col min="4617" max="4864" width="9.140625" style="1"/>
    <col min="4865" max="4865" width="24.42578125" style="1" customWidth="1"/>
    <col min="4866" max="4866" width="65.7109375" style="1" customWidth="1"/>
    <col min="4867" max="4868" width="13.42578125" style="1" customWidth="1"/>
    <col min="4869" max="4869" width="12.85546875" style="1" bestFit="1" customWidth="1"/>
    <col min="4870" max="4870" width="13.42578125" style="1" bestFit="1" customWidth="1"/>
    <col min="4871" max="4871" width="12.28515625" style="1" bestFit="1" customWidth="1"/>
    <col min="4872" max="4872" width="9.7109375" style="1" bestFit="1" customWidth="1"/>
    <col min="4873" max="5120" width="9.140625" style="1"/>
    <col min="5121" max="5121" width="24.42578125" style="1" customWidth="1"/>
    <col min="5122" max="5122" width="65.7109375" style="1" customWidth="1"/>
    <col min="5123" max="5124" width="13.42578125" style="1" customWidth="1"/>
    <col min="5125" max="5125" width="12.85546875" style="1" bestFit="1" customWidth="1"/>
    <col min="5126" max="5126" width="13.42578125" style="1" bestFit="1" customWidth="1"/>
    <col min="5127" max="5127" width="12.28515625" style="1" bestFit="1" customWidth="1"/>
    <col min="5128" max="5128" width="9.7109375" style="1" bestFit="1" customWidth="1"/>
    <col min="5129" max="5376" width="9.140625" style="1"/>
    <col min="5377" max="5377" width="24.42578125" style="1" customWidth="1"/>
    <col min="5378" max="5378" width="65.7109375" style="1" customWidth="1"/>
    <col min="5379" max="5380" width="13.42578125" style="1" customWidth="1"/>
    <col min="5381" max="5381" width="12.85546875" style="1" bestFit="1" customWidth="1"/>
    <col min="5382" max="5382" width="13.42578125" style="1" bestFit="1" customWidth="1"/>
    <col min="5383" max="5383" width="12.28515625" style="1" bestFit="1" customWidth="1"/>
    <col min="5384" max="5384" width="9.7109375" style="1" bestFit="1" customWidth="1"/>
    <col min="5385" max="5632" width="9.140625" style="1"/>
    <col min="5633" max="5633" width="24.42578125" style="1" customWidth="1"/>
    <col min="5634" max="5634" width="65.7109375" style="1" customWidth="1"/>
    <col min="5635" max="5636" width="13.42578125" style="1" customWidth="1"/>
    <col min="5637" max="5637" width="12.85546875" style="1" bestFit="1" customWidth="1"/>
    <col min="5638" max="5638" width="13.42578125" style="1" bestFit="1" customWidth="1"/>
    <col min="5639" max="5639" width="12.28515625" style="1" bestFit="1" customWidth="1"/>
    <col min="5640" max="5640" width="9.7109375" style="1" bestFit="1" customWidth="1"/>
    <col min="5641" max="5888" width="9.140625" style="1"/>
    <col min="5889" max="5889" width="24.42578125" style="1" customWidth="1"/>
    <col min="5890" max="5890" width="65.7109375" style="1" customWidth="1"/>
    <col min="5891" max="5892" width="13.42578125" style="1" customWidth="1"/>
    <col min="5893" max="5893" width="12.85546875" style="1" bestFit="1" customWidth="1"/>
    <col min="5894" max="5894" width="13.42578125" style="1" bestFit="1" customWidth="1"/>
    <col min="5895" max="5895" width="12.28515625" style="1" bestFit="1" customWidth="1"/>
    <col min="5896" max="5896" width="9.7109375" style="1" bestFit="1" customWidth="1"/>
    <col min="5897" max="6144" width="9.140625" style="1"/>
    <col min="6145" max="6145" width="24.42578125" style="1" customWidth="1"/>
    <col min="6146" max="6146" width="65.7109375" style="1" customWidth="1"/>
    <col min="6147" max="6148" width="13.42578125" style="1" customWidth="1"/>
    <col min="6149" max="6149" width="12.85546875" style="1" bestFit="1" customWidth="1"/>
    <col min="6150" max="6150" width="13.42578125" style="1" bestFit="1" customWidth="1"/>
    <col min="6151" max="6151" width="12.28515625" style="1" bestFit="1" customWidth="1"/>
    <col min="6152" max="6152" width="9.7109375" style="1" bestFit="1" customWidth="1"/>
    <col min="6153" max="6400" width="9.140625" style="1"/>
    <col min="6401" max="6401" width="24.42578125" style="1" customWidth="1"/>
    <col min="6402" max="6402" width="65.7109375" style="1" customWidth="1"/>
    <col min="6403" max="6404" width="13.42578125" style="1" customWidth="1"/>
    <col min="6405" max="6405" width="12.85546875" style="1" bestFit="1" customWidth="1"/>
    <col min="6406" max="6406" width="13.42578125" style="1" bestFit="1" customWidth="1"/>
    <col min="6407" max="6407" width="12.28515625" style="1" bestFit="1" customWidth="1"/>
    <col min="6408" max="6408" width="9.7109375" style="1" bestFit="1" customWidth="1"/>
    <col min="6409" max="6656" width="9.140625" style="1"/>
    <col min="6657" max="6657" width="24.42578125" style="1" customWidth="1"/>
    <col min="6658" max="6658" width="65.7109375" style="1" customWidth="1"/>
    <col min="6659" max="6660" width="13.42578125" style="1" customWidth="1"/>
    <col min="6661" max="6661" width="12.85546875" style="1" bestFit="1" customWidth="1"/>
    <col min="6662" max="6662" width="13.42578125" style="1" bestFit="1" customWidth="1"/>
    <col min="6663" max="6663" width="12.28515625" style="1" bestFit="1" customWidth="1"/>
    <col min="6664" max="6664" width="9.7109375" style="1" bestFit="1" customWidth="1"/>
    <col min="6665" max="6912" width="9.140625" style="1"/>
    <col min="6913" max="6913" width="24.42578125" style="1" customWidth="1"/>
    <col min="6914" max="6914" width="65.7109375" style="1" customWidth="1"/>
    <col min="6915" max="6916" width="13.42578125" style="1" customWidth="1"/>
    <col min="6917" max="6917" width="12.85546875" style="1" bestFit="1" customWidth="1"/>
    <col min="6918" max="6918" width="13.42578125" style="1" bestFit="1" customWidth="1"/>
    <col min="6919" max="6919" width="12.28515625" style="1" bestFit="1" customWidth="1"/>
    <col min="6920" max="6920" width="9.7109375" style="1" bestFit="1" customWidth="1"/>
    <col min="6921" max="7168" width="9.140625" style="1"/>
    <col min="7169" max="7169" width="24.42578125" style="1" customWidth="1"/>
    <col min="7170" max="7170" width="65.7109375" style="1" customWidth="1"/>
    <col min="7171" max="7172" width="13.42578125" style="1" customWidth="1"/>
    <col min="7173" max="7173" width="12.85546875" style="1" bestFit="1" customWidth="1"/>
    <col min="7174" max="7174" width="13.42578125" style="1" bestFit="1" customWidth="1"/>
    <col min="7175" max="7175" width="12.28515625" style="1" bestFit="1" customWidth="1"/>
    <col min="7176" max="7176" width="9.7109375" style="1" bestFit="1" customWidth="1"/>
    <col min="7177" max="7424" width="9.140625" style="1"/>
    <col min="7425" max="7425" width="24.42578125" style="1" customWidth="1"/>
    <col min="7426" max="7426" width="65.7109375" style="1" customWidth="1"/>
    <col min="7427" max="7428" width="13.42578125" style="1" customWidth="1"/>
    <col min="7429" max="7429" width="12.85546875" style="1" bestFit="1" customWidth="1"/>
    <col min="7430" max="7430" width="13.42578125" style="1" bestFit="1" customWidth="1"/>
    <col min="7431" max="7431" width="12.28515625" style="1" bestFit="1" customWidth="1"/>
    <col min="7432" max="7432" width="9.7109375" style="1" bestFit="1" customWidth="1"/>
    <col min="7433" max="7680" width="9.140625" style="1"/>
    <col min="7681" max="7681" width="24.42578125" style="1" customWidth="1"/>
    <col min="7682" max="7682" width="65.7109375" style="1" customWidth="1"/>
    <col min="7683" max="7684" width="13.42578125" style="1" customWidth="1"/>
    <col min="7685" max="7685" width="12.85546875" style="1" bestFit="1" customWidth="1"/>
    <col min="7686" max="7686" width="13.42578125" style="1" bestFit="1" customWidth="1"/>
    <col min="7687" max="7687" width="12.28515625" style="1" bestFit="1" customWidth="1"/>
    <col min="7688" max="7688" width="9.7109375" style="1" bestFit="1" customWidth="1"/>
    <col min="7689" max="7936" width="9.140625" style="1"/>
    <col min="7937" max="7937" width="24.42578125" style="1" customWidth="1"/>
    <col min="7938" max="7938" width="65.7109375" style="1" customWidth="1"/>
    <col min="7939" max="7940" width="13.42578125" style="1" customWidth="1"/>
    <col min="7941" max="7941" width="12.85546875" style="1" bestFit="1" customWidth="1"/>
    <col min="7942" max="7942" width="13.42578125" style="1" bestFit="1" customWidth="1"/>
    <col min="7943" max="7943" width="12.28515625" style="1" bestFit="1" customWidth="1"/>
    <col min="7944" max="7944" width="9.7109375" style="1" bestFit="1" customWidth="1"/>
    <col min="7945" max="8192" width="9.140625" style="1"/>
    <col min="8193" max="8193" width="24.42578125" style="1" customWidth="1"/>
    <col min="8194" max="8194" width="65.7109375" style="1" customWidth="1"/>
    <col min="8195" max="8196" width="13.42578125" style="1" customWidth="1"/>
    <col min="8197" max="8197" width="12.85546875" style="1" bestFit="1" customWidth="1"/>
    <col min="8198" max="8198" width="13.42578125" style="1" bestFit="1" customWidth="1"/>
    <col min="8199" max="8199" width="12.28515625" style="1" bestFit="1" customWidth="1"/>
    <col min="8200" max="8200" width="9.7109375" style="1" bestFit="1" customWidth="1"/>
    <col min="8201" max="8448" width="9.140625" style="1"/>
    <col min="8449" max="8449" width="24.42578125" style="1" customWidth="1"/>
    <col min="8450" max="8450" width="65.7109375" style="1" customWidth="1"/>
    <col min="8451" max="8452" width="13.42578125" style="1" customWidth="1"/>
    <col min="8453" max="8453" width="12.85546875" style="1" bestFit="1" customWidth="1"/>
    <col min="8454" max="8454" width="13.42578125" style="1" bestFit="1" customWidth="1"/>
    <col min="8455" max="8455" width="12.28515625" style="1" bestFit="1" customWidth="1"/>
    <col min="8456" max="8456" width="9.7109375" style="1" bestFit="1" customWidth="1"/>
    <col min="8457" max="8704" width="9.140625" style="1"/>
    <col min="8705" max="8705" width="24.42578125" style="1" customWidth="1"/>
    <col min="8706" max="8706" width="65.7109375" style="1" customWidth="1"/>
    <col min="8707" max="8708" width="13.42578125" style="1" customWidth="1"/>
    <col min="8709" max="8709" width="12.85546875" style="1" bestFit="1" customWidth="1"/>
    <col min="8710" max="8710" width="13.42578125" style="1" bestFit="1" customWidth="1"/>
    <col min="8711" max="8711" width="12.28515625" style="1" bestFit="1" customWidth="1"/>
    <col min="8712" max="8712" width="9.7109375" style="1" bestFit="1" customWidth="1"/>
    <col min="8713" max="8960" width="9.140625" style="1"/>
    <col min="8961" max="8961" width="24.42578125" style="1" customWidth="1"/>
    <col min="8962" max="8962" width="65.7109375" style="1" customWidth="1"/>
    <col min="8963" max="8964" width="13.42578125" style="1" customWidth="1"/>
    <col min="8965" max="8965" width="12.85546875" style="1" bestFit="1" customWidth="1"/>
    <col min="8966" max="8966" width="13.42578125" style="1" bestFit="1" customWidth="1"/>
    <col min="8967" max="8967" width="12.28515625" style="1" bestFit="1" customWidth="1"/>
    <col min="8968" max="8968" width="9.7109375" style="1" bestFit="1" customWidth="1"/>
    <col min="8969" max="9216" width="9.140625" style="1"/>
    <col min="9217" max="9217" width="24.42578125" style="1" customWidth="1"/>
    <col min="9218" max="9218" width="65.7109375" style="1" customWidth="1"/>
    <col min="9219" max="9220" width="13.42578125" style="1" customWidth="1"/>
    <col min="9221" max="9221" width="12.85546875" style="1" bestFit="1" customWidth="1"/>
    <col min="9222" max="9222" width="13.42578125" style="1" bestFit="1" customWidth="1"/>
    <col min="9223" max="9223" width="12.28515625" style="1" bestFit="1" customWidth="1"/>
    <col min="9224" max="9224" width="9.7109375" style="1" bestFit="1" customWidth="1"/>
    <col min="9225" max="9472" width="9.140625" style="1"/>
    <col min="9473" max="9473" width="24.42578125" style="1" customWidth="1"/>
    <col min="9474" max="9474" width="65.7109375" style="1" customWidth="1"/>
    <col min="9475" max="9476" width="13.42578125" style="1" customWidth="1"/>
    <col min="9477" max="9477" width="12.85546875" style="1" bestFit="1" customWidth="1"/>
    <col min="9478" max="9478" width="13.42578125" style="1" bestFit="1" customWidth="1"/>
    <col min="9479" max="9479" width="12.28515625" style="1" bestFit="1" customWidth="1"/>
    <col min="9480" max="9480" width="9.7109375" style="1" bestFit="1" customWidth="1"/>
    <col min="9481" max="9728" width="9.140625" style="1"/>
    <col min="9729" max="9729" width="24.42578125" style="1" customWidth="1"/>
    <col min="9730" max="9730" width="65.7109375" style="1" customWidth="1"/>
    <col min="9731" max="9732" width="13.42578125" style="1" customWidth="1"/>
    <col min="9733" max="9733" width="12.85546875" style="1" bestFit="1" customWidth="1"/>
    <col min="9734" max="9734" width="13.42578125" style="1" bestFit="1" customWidth="1"/>
    <col min="9735" max="9735" width="12.28515625" style="1" bestFit="1" customWidth="1"/>
    <col min="9736" max="9736" width="9.7109375" style="1" bestFit="1" customWidth="1"/>
    <col min="9737" max="9984" width="9.140625" style="1"/>
    <col min="9985" max="9985" width="24.42578125" style="1" customWidth="1"/>
    <col min="9986" max="9986" width="65.7109375" style="1" customWidth="1"/>
    <col min="9987" max="9988" width="13.42578125" style="1" customWidth="1"/>
    <col min="9989" max="9989" width="12.85546875" style="1" bestFit="1" customWidth="1"/>
    <col min="9990" max="9990" width="13.42578125" style="1" bestFit="1" customWidth="1"/>
    <col min="9991" max="9991" width="12.28515625" style="1" bestFit="1" customWidth="1"/>
    <col min="9992" max="9992" width="9.7109375" style="1" bestFit="1" customWidth="1"/>
    <col min="9993" max="10240" width="9.140625" style="1"/>
    <col min="10241" max="10241" width="24.42578125" style="1" customWidth="1"/>
    <col min="10242" max="10242" width="65.7109375" style="1" customWidth="1"/>
    <col min="10243" max="10244" width="13.42578125" style="1" customWidth="1"/>
    <col min="10245" max="10245" width="12.85546875" style="1" bestFit="1" customWidth="1"/>
    <col min="10246" max="10246" width="13.42578125" style="1" bestFit="1" customWidth="1"/>
    <col min="10247" max="10247" width="12.28515625" style="1" bestFit="1" customWidth="1"/>
    <col min="10248" max="10248" width="9.7109375" style="1" bestFit="1" customWidth="1"/>
    <col min="10249" max="10496" width="9.140625" style="1"/>
    <col min="10497" max="10497" width="24.42578125" style="1" customWidth="1"/>
    <col min="10498" max="10498" width="65.7109375" style="1" customWidth="1"/>
    <col min="10499" max="10500" width="13.42578125" style="1" customWidth="1"/>
    <col min="10501" max="10501" width="12.85546875" style="1" bestFit="1" customWidth="1"/>
    <col min="10502" max="10502" width="13.42578125" style="1" bestFit="1" customWidth="1"/>
    <col min="10503" max="10503" width="12.28515625" style="1" bestFit="1" customWidth="1"/>
    <col min="10504" max="10504" width="9.7109375" style="1" bestFit="1" customWidth="1"/>
    <col min="10505" max="10752" width="9.140625" style="1"/>
    <col min="10753" max="10753" width="24.42578125" style="1" customWidth="1"/>
    <col min="10754" max="10754" width="65.7109375" style="1" customWidth="1"/>
    <col min="10755" max="10756" width="13.42578125" style="1" customWidth="1"/>
    <col min="10757" max="10757" width="12.85546875" style="1" bestFit="1" customWidth="1"/>
    <col min="10758" max="10758" width="13.42578125" style="1" bestFit="1" customWidth="1"/>
    <col min="10759" max="10759" width="12.28515625" style="1" bestFit="1" customWidth="1"/>
    <col min="10760" max="10760" width="9.7109375" style="1" bestFit="1" customWidth="1"/>
    <col min="10761" max="11008" width="9.140625" style="1"/>
    <col min="11009" max="11009" width="24.42578125" style="1" customWidth="1"/>
    <col min="11010" max="11010" width="65.7109375" style="1" customWidth="1"/>
    <col min="11011" max="11012" width="13.42578125" style="1" customWidth="1"/>
    <col min="11013" max="11013" width="12.85546875" style="1" bestFit="1" customWidth="1"/>
    <col min="11014" max="11014" width="13.42578125" style="1" bestFit="1" customWidth="1"/>
    <col min="11015" max="11015" width="12.28515625" style="1" bestFit="1" customWidth="1"/>
    <col min="11016" max="11016" width="9.7109375" style="1" bestFit="1" customWidth="1"/>
    <col min="11017" max="11264" width="9.140625" style="1"/>
    <col min="11265" max="11265" width="24.42578125" style="1" customWidth="1"/>
    <col min="11266" max="11266" width="65.7109375" style="1" customWidth="1"/>
    <col min="11267" max="11268" width="13.42578125" style="1" customWidth="1"/>
    <col min="11269" max="11269" width="12.85546875" style="1" bestFit="1" customWidth="1"/>
    <col min="11270" max="11270" width="13.42578125" style="1" bestFit="1" customWidth="1"/>
    <col min="11271" max="11271" width="12.28515625" style="1" bestFit="1" customWidth="1"/>
    <col min="11272" max="11272" width="9.7109375" style="1" bestFit="1" customWidth="1"/>
    <col min="11273" max="11520" width="9.140625" style="1"/>
    <col min="11521" max="11521" width="24.42578125" style="1" customWidth="1"/>
    <col min="11522" max="11522" width="65.7109375" style="1" customWidth="1"/>
    <col min="11523" max="11524" width="13.42578125" style="1" customWidth="1"/>
    <col min="11525" max="11525" width="12.85546875" style="1" bestFit="1" customWidth="1"/>
    <col min="11526" max="11526" width="13.42578125" style="1" bestFit="1" customWidth="1"/>
    <col min="11527" max="11527" width="12.28515625" style="1" bestFit="1" customWidth="1"/>
    <col min="11528" max="11528" width="9.7109375" style="1" bestFit="1" customWidth="1"/>
    <col min="11529" max="11776" width="9.140625" style="1"/>
    <col min="11777" max="11777" width="24.42578125" style="1" customWidth="1"/>
    <col min="11778" max="11778" width="65.7109375" style="1" customWidth="1"/>
    <col min="11779" max="11780" width="13.42578125" style="1" customWidth="1"/>
    <col min="11781" max="11781" width="12.85546875" style="1" bestFit="1" customWidth="1"/>
    <col min="11782" max="11782" width="13.42578125" style="1" bestFit="1" customWidth="1"/>
    <col min="11783" max="11783" width="12.28515625" style="1" bestFit="1" customWidth="1"/>
    <col min="11784" max="11784" width="9.7109375" style="1" bestFit="1" customWidth="1"/>
    <col min="11785" max="12032" width="9.140625" style="1"/>
    <col min="12033" max="12033" width="24.42578125" style="1" customWidth="1"/>
    <col min="12034" max="12034" width="65.7109375" style="1" customWidth="1"/>
    <col min="12035" max="12036" width="13.42578125" style="1" customWidth="1"/>
    <col min="12037" max="12037" width="12.85546875" style="1" bestFit="1" customWidth="1"/>
    <col min="12038" max="12038" width="13.42578125" style="1" bestFit="1" customWidth="1"/>
    <col min="12039" max="12039" width="12.28515625" style="1" bestFit="1" customWidth="1"/>
    <col min="12040" max="12040" width="9.7109375" style="1" bestFit="1" customWidth="1"/>
    <col min="12041" max="12288" width="9.140625" style="1"/>
    <col min="12289" max="12289" width="24.42578125" style="1" customWidth="1"/>
    <col min="12290" max="12290" width="65.7109375" style="1" customWidth="1"/>
    <col min="12291" max="12292" width="13.42578125" style="1" customWidth="1"/>
    <col min="12293" max="12293" width="12.85546875" style="1" bestFit="1" customWidth="1"/>
    <col min="12294" max="12294" width="13.42578125" style="1" bestFit="1" customWidth="1"/>
    <col min="12295" max="12295" width="12.28515625" style="1" bestFit="1" customWidth="1"/>
    <col min="12296" max="12296" width="9.7109375" style="1" bestFit="1" customWidth="1"/>
    <col min="12297" max="12544" width="9.140625" style="1"/>
    <col min="12545" max="12545" width="24.42578125" style="1" customWidth="1"/>
    <col min="12546" max="12546" width="65.7109375" style="1" customWidth="1"/>
    <col min="12547" max="12548" width="13.42578125" style="1" customWidth="1"/>
    <col min="12549" max="12549" width="12.85546875" style="1" bestFit="1" customWidth="1"/>
    <col min="12550" max="12550" width="13.42578125" style="1" bestFit="1" customWidth="1"/>
    <col min="12551" max="12551" width="12.28515625" style="1" bestFit="1" customWidth="1"/>
    <col min="12552" max="12552" width="9.7109375" style="1" bestFit="1" customWidth="1"/>
    <col min="12553" max="12800" width="9.140625" style="1"/>
    <col min="12801" max="12801" width="24.42578125" style="1" customWidth="1"/>
    <col min="12802" max="12802" width="65.7109375" style="1" customWidth="1"/>
    <col min="12803" max="12804" width="13.42578125" style="1" customWidth="1"/>
    <col min="12805" max="12805" width="12.85546875" style="1" bestFit="1" customWidth="1"/>
    <col min="12806" max="12806" width="13.42578125" style="1" bestFit="1" customWidth="1"/>
    <col min="12807" max="12807" width="12.28515625" style="1" bestFit="1" customWidth="1"/>
    <col min="12808" max="12808" width="9.7109375" style="1" bestFit="1" customWidth="1"/>
    <col min="12809" max="13056" width="9.140625" style="1"/>
    <col min="13057" max="13057" width="24.42578125" style="1" customWidth="1"/>
    <col min="13058" max="13058" width="65.7109375" style="1" customWidth="1"/>
    <col min="13059" max="13060" width="13.42578125" style="1" customWidth="1"/>
    <col min="13061" max="13061" width="12.85546875" style="1" bestFit="1" customWidth="1"/>
    <col min="13062" max="13062" width="13.42578125" style="1" bestFit="1" customWidth="1"/>
    <col min="13063" max="13063" width="12.28515625" style="1" bestFit="1" customWidth="1"/>
    <col min="13064" max="13064" width="9.7109375" style="1" bestFit="1" customWidth="1"/>
    <col min="13065" max="13312" width="9.140625" style="1"/>
    <col min="13313" max="13313" width="24.42578125" style="1" customWidth="1"/>
    <col min="13314" max="13314" width="65.7109375" style="1" customWidth="1"/>
    <col min="13315" max="13316" width="13.42578125" style="1" customWidth="1"/>
    <col min="13317" max="13317" width="12.85546875" style="1" bestFit="1" customWidth="1"/>
    <col min="13318" max="13318" width="13.42578125" style="1" bestFit="1" customWidth="1"/>
    <col min="13319" max="13319" width="12.28515625" style="1" bestFit="1" customWidth="1"/>
    <col min="13320" max="13320" width="9.7109375" style="1" bestFit="1" customWidth="1"/>
    <col min="13321" max="13568" width="9.140625" style="1"/>
    <col min="13569" max="13569" width="24.42578125" style="1" customWidth="1"/>
    <col min="13570" max="13570" width="65.7109375" style="1" customWidth="1"/>
    <col min="13571" max="13572" width="13.42578125" style="1" customWidth="1"/>
    <col min="13573" max="13573" width="12.85546875" style="1" bestFit="1" customWidth="1"/>
    <col min="13574" max="13574" width="13.42578125" style="1" bestFit="1" customWidth="1"/>
    <col min="13575" max="13575" width="12.28515625" style="1" bestFit="1" customWidth="1"/>
    <col min="13576" max="13576" width="9.7109375" style="1" bestFit="1" customWidth="1"/>
    <col min="13577" max="13824" width="9.140625" style="1"/>
    <col min="13825" max="13825" width="24.42578125" style="1" customWidth="1"/>
    <col min="13826" max="13826" width="65.7109375" style="1" customWidth="1"/>
    <col min="13827" max="13828" width="13.42578125" style="1" customWidth="1"/>
    <col min="13829" max="13829" width="12.85546875" style="1" bestFit="1" customWidth="1"/>
    <col min="13830" max="13830" width="13.42578125" style="1" bestFit="1" customWidth="1"/>
    <col min="13831" max="13831" width="12.28515625" style="1" bestFit="1" customWidth="1"/>
    <col min="13832" max="13832" width="9.7109375" style="1" bestFit="1" customWidth="1"/>
    <col min="13833" max="14080" width="9.140625" style="1"/>
    <col min="14081" max="14081" width="24.42578125" style="1" customWidth="1"/>
    <col min="14082" max="14082" width="65.7109375" style="1" customWidth="1"/>
    <col min="14083" max="14084" width="13.42578125" style="1" customWidth="1"/>
    <col min="14085" max="14085" width="12.85546875" style="1" bestFit="1" customWidth="1"/>
    <col min="14086" max="14086" width="13.42578125" style="1" bestFit="1" customWidth="1"/>
    <col min="14087" max="14087" width="12.28515625" style="1" bestFit="1" customWidth="1"/>
    <col min="14088" max="14088" width="9.7109375" style="1" bestFit="1" customWidth="1"/>
    <col min="14089" max="14336" width="9.140625" style="1"/>
    <col min="14337" max="14337" width="24.42578125" style="1" customWidth="1"/>
    <col min="14338" max="14338" width="65.7109375" style="1" customWidth="1"/>
    <col min="14339" max="14340" width="13.42578125" style="1" customWidth="1"/>
    <col min="14341" max="14341" width="12.85546875" style="1" bestFit="1" customWidth="1"/>
    <col min="14342" max="14342" width="13.42578125" style="1" bestFit="1" customWidth="1"/>
    <col min="14343" max="14343" width="12.28515625" style="1" bestFit="1" customWidth="1"/>
    <col min="14344" max="14344" width="9.7109375" style="1" bestFit="1" customWidth="1"/>
    <col min="14345" max="14592" width="9.140625" style="1"/>
    <col min="14593" max="14593" width="24.42578125" style="1" customWidth="1"/>
    <col min="14594" max="14594" width="65.7109375" style="1" customWidth="1"/>
    <col min="14595" max="14596" width="13.42578125" style="1" customWidth="1"/>
    <col min="14597" max="14597" width="12.85546875" style="1" bestFit="1" customWidth="1"/>
    <col min="14598" max="14598" width="13.42578125" style="1" bestFit="1" customWidth="1"/>
    <col min="14599" max="14599" width="12.28515625" style="1" bestFit="1" customWidth="1"/>
    <col min="14600" max="14600" width="9.7109375" style="1" bestFit="1" customWidth="1"/>
    <col min="14601" max="14848" width="9.140625" style="1"/>
    <col min="14849" max="14849" width="24.42578125" style="1" customWidth="1"/>
    <col min="14850" max="14850" width="65.7109375" style="1" customWidth="1"/>
    <col min="14851" max="14852" width="13.42578125" style="1" customWidth="1"/>
    <col min="14853" max="14853" width="12.85546875" style="1" bestFit="1" customWidth="1"/>
    <col min="14854" max="14854" width="13.42578125" style="1" bestFit="1" customWidth="1"/>
    <col min="14855" max="14855" width="12.28515625" style="1" bestFit="1" customWidth="1"/>
    <col min="14856" max="14856" width="9.7109375" style="1" bestFit="1" customWidth="1"/>
    <col min="14857" max="15104" width="9.140625" style="1"/>
    <col min="15105" max="15105" width="24.42578125" style="1" customWidth="1"/>
    <col min="15106" max="15106" width="65.7109375" style="1" customWidth="1"/>
    <col min="15107" max="15108" width="13.42578125" style="1" customWidth="1"/>
    <col min="15109" max="15109" width="12.85546875" style="1" bestFit="1" customWidth="1"/>
    <col min="15110" max="15110" width="13.42578125" style="1" bestFit="1" customWidth="1"/>
    <col min="15111" max="15111" width="12.28515625" style="1" bestFit="1" customWidth="1"/>
    <col min="15112" max="15112" width="9.7109375" style="1" bestFit="1" customWidth="1"/>
    <col min="15113" max="15360" width="9.140625" style="1"/>
    <col min="15361" max="15361" width="24.42578125" style="1" customWidth="1"/>
    <col min="15362" max="15362" width="65.7109375" style="1" customWidth="1"/>
    <col min="15363" max="15364" width="13.42578125" style="1" customWidth="1"/>
    <col min="15365" max="15365" width="12.85546875" style="1" bestFit="1" customWidth="1"/>
    <col min="15366" max="15366" width="13.42578125" style="1" bestFit="1" customWidth="1"/>
    <col min="15367" max="15367" width="12.28515625" style="1" bestFit="1" customWidth="1"/>
    <col min="15368" max="15368" width="9.7109375" style="1" bestFit="1" customWidth="1"/>
    <col min="15369" max="15616" width="9.140625" style="1"/>
    <col min="15617" max="15617" width="24.42578125" style="1" customWidth="1"/>
    <col min="15618" max="15618" width="65.7109375" style="1" customWidth="1"/>
    <col min="15619" max="15620" width="13.42578125" style="1" customWidth="1"/>
    <col min="15621" max="15621" width="12.85546875" style="1" bestFit="1" customWidth="1"/>
    <col min="15622" max="15622" width="13.42578125" style="1" bestFit="1" customWidth="1"/>
    <col min="15623" max="15623" width="12.28515625" style="1" bestFit="1" customWidth="1"/>
    <col min="15624" max="15624" width="9.7109375" style="1" bestFit="1" customWidth="1"/>
    <col min="15625" max="15872" width="9.140625" style="1"/>
    <col min="15873" max="15873" width="24.42578125" style="1" customWidth="1"/>
    <col min="15874" max="15874" width="65.7109375" style="1" customWidth="1"/>
    <col min="15875" max="15876" width="13.42578125" style="1" customWidth="1"/>
    <col min="15877" max="15877" width="12.85546875" style="1" bestFit="1" customWidth="1"/>
    <col min="15878" max="15878" width="13.42578125" style="1" bestFit="1" customWidth="1"/>
    <col min="15879" max="15879" width="12.28515625" style="1" bestFit="1" customWidth="1"/>
    <col min="15880" max="15880" width="9.7109375" style="1" bestFit="1" customWidth="1"/>
    <col min="15881" max="16128" width="9.140625" style="1"/>
    <col min="16129" max="16129" width="24.42578125" style="1" customWidth="1"/>
    <col min="16130" max="16130" width="65.7109375" style="1" customWidth="1"/>
    <col min="16131" max="16132" width="13.42578125" style="1" customWidth="1"/>
    <col min="16133" max="16133" width="12.85546875" style="1" bestFit="1" customWidth="1"/>
    <col min="16134" max="16134" width="13.42578125" style="1" bestFit="1" customWidth="1"/>
    <col min="16135" max="16135" width="12.28515625" style="1" bestFit="1" customWidth="1"/>
    <col min="16136" max="16136" width="9.7109375" style="1" bestFit="1" customWidth="1"/>
    <col min="16137" max="16384" width="9.140625" style="1"/>
  </cols>
  <sheetData>
    <row r="1" spans="1:15" ht="15.75" x14ac:dyDescent="0.25">
      <c r="C1" s="2"/>
      <c r="D1" s="2" t="s">
        <v>0</v>
      </c>
    </row>
    <row r="2" spans="1:15" x14ac:dyDescent="0.2">
      <c r="C2" s="3"/>
      <c r="D2" s="3"/>
    </row>
    <row r="3" spans="1:15" ht="33" customHeight="1" x14ac:dyDescent="0.2">
      <c r="A3" s="197" t="s">
        <v>1207</v>
      </c>
      <c r="B3" s="197"/>
      <c r="C3" s="197"/>
      <c r="D3" s="197"/>
    </row>
    <row r="4" spans="1:15" ht="15.75" x14ac:dyDescent="0.25">
      <c r="A4" s="4"/>
      <c r="B4" s="4"/>
      <c r="C4" s="4"/>
      <c r="D4" s="4"/>
    </row>
    <row r="5" spans="1:15" ht="15" x14ac:dyDescent="0.25">
      <c r="C5" s="5"/>
      <c r="D5" s="5" t="s">
        <v>1</v>
      </c>
    </row>
    <row r="6" spans="1:15" ht="42.75" x14ac:dyDescent="0.2">
      <c r="A6" s="6" t="s">
        <v>2</v>
      </c>
      <c r="B6" s="6" t="s">
        <v>3</v>
      </c>
      <c r="C6" s="6" t="s">
        <v>4</v>
      </c>
      <c r="D6" s="6" t="s">
        <v>1251</v>
      </c>
    </row>
    <row r="7" spans="1:15" ht="31.5" x14ac:dyDescent="0.2">
      <c r="A7" s="7" t="s">
        <v>5</v>
      </c>
      <c r="B7" s="8" t="s">
        <v>6</v>
      </c>
      <c r="C7" s="9">
        <f>C8+C9</f>
        <v>0</v>
      </c>
      <c r="D7" s="9">
        <f>D8+D9</f>
        <v>0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ht="31.5" x14ac:dyDescent="0.2">
      <c r="A8" s="11" t="s">
        <v>7</v>
      </c>
      <c r="B8" s="12" t="s">
        <v>8</v>
      </c>
      <c r="C8" s="13"/>
      <c r="D8" s="13"/>
      <c r="E8" s="14"/>
      <c r="F8" s="14"/>
      <c r="H8" s="10"/>
      <c r="I8" s="10"/>
      <c r="J8" s="10"/>
      <c r="K8" s="10"/>
      <c r="L8" s="10"/>
      <c r="M8" s="10"/>
      <c r="N8" s="10"/>
      <c r="O8" s="10"/>
    </row>
    <row r="9" spans="1:15" ht="31.5" x14ac:dyDescent="0.2">
      <c r="A9" s="11" t="s">
        <v>9</v>
      </c>
      <c r="B9" s="12" t="s">
        <v>10</v>
      </c>
      <c r="C9" s="13"/>
      <c r="D9" s="1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31.5" x14ac:dyDescent="0.2">
      <c r="A10" s="7" t="s">
        <v>11</v>
      </c>
      <c r="B10" s="8" t="s">
        <v>12</v>
      </c>
      <c r="C10" s="15">
        <f>C12+C13+C14+C11</f>
        <v>0</v>
      </c>
      <c r="D10" s="15">
        <f>D12+D13+D14+D11</f>
        <v>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47.25" x14ac:dyDescent="0.2">
      <c r="A11" s="11" t="s">
        <v>13</v>
      </c>
      <c r="B11" s="12" t="s">
        <v>14</v>
      </c>
      <c r="C11" s="13"/>
      <c r="D11" s="13"/>
      <c r="E11" s="16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ht="63" x14ac:dyDescent="0.2">
      <c r="A12" s="17" t="s">
        <v>13</v>
      </c>
      <c r="B12" s="12" t="s">
        <v>15</v>
      </c>
      <c r="C12" s="13"/>
      <c r="D12" s="13"/>
      <c r="E12" s="18"/>
      <c r="F12" s="19"/>
      <c r="G12" s="10"/>
      <c r="H12" s="10"/>
      <c r="I12" s="10"/>
      <c r="J12" s="10"/>
      <c r="K12" s="10"/>
      <c r="L12" s="10"/>
      <c r="M12" s="10"/>
      <c r="N12" s="10"/>
      <c r="O12" s="10"/>
    </row>
    <row r="13" spans="1:15" ht="47.25" x14ac:dyDescent="0.2">
      <c r="A13" s="11" t="s">
        <v>16</v>
      </c>
      <c r="B13" s="12" t="s">
        <v>17</v>
      </c>
      <c r="C13" s="13"/>
      <c r="D13" s="13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ht="63" x14ac:dyDescent="0.2">
      <c r="A14" s="17" t="s">
        <v>16</v>
      </c>
      <c r="B14" s="12" t="s">
        <v>18</v>
      </c>
      <c r="C14" s="13"/>
      <c r="D14" s="1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s="22" customFormat="1" ht="31.5" x14ac:dyDescent="0.2">
      <c r="A15" s="20" t="s">
        <v>19</v>
      </c>
      <c r="B15" s="21" t="s">
        <v>20</v>
      </c>
      <c r="C15" s="15">
        <f>C17+C16</f>
        <v>1308.6190000000061</v>
      </c>
      <c r="D15" s="15">
        <f>D17+D16</f>
        <v>-7966.8260000000009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ht="31.5" x14ac:dyDescent="0.2">
      <c r="A16" s="17" t="s">
        <v>21</v>
      </c>
      <c r="B16" s="23" t="s">
        <v>22</v>
      </c>
      <c r="C16" s="24">
        <v>-496690.603</v>
      </c>
      <c r="D16" s="24">
        <v>-291007.60499999998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 ht="31.5" x14ac:dyDescent="0.2">
      <c r="A17" s="17" t="s">
        <v>23</v>
      </c>
      <c r="B17" s="23" t="s">
        <v>24</v>
      </c>
      <c r="C17" s="24">
        <v>497999.22200000001</v>
      </c>
      <c r="D17" s="24">
        <v>283040.77899999998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ht="31.5" x14ac:dyDescent="0.2">
      <c r="A18" s="20" t="s">
        <v>25</v>
      </c>
      <c r="B18" s="25" t="s">
        <v>26</v>
      </c>
      <c r="C18" s="15">
        <f>C19+C20</f>
        <v>0</v>
      </c>
      <c r="D18" s="15">
        <f>D19+D20</f>
        <v>0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s="22" customFormat="1" ht="63" x14ac:dyDescent="0.2">
      <c r="A19" s="11" t="s">
        <v>27</v>
      </c>
      <c r="B19" s="26" t="s">
        <v>28</v>
      </c>
      <c r="C19" s="24"/>
      <c r="D19" s="24"/>
      <c r="E19" s="14"/>
      <c r="F19" s="18"/>
      <c r="G19" s="18"/>
      <c r="I19" s="10"/>
      <c r="J19" s="10"/>
      <c r="K19" s="10"/>
      <c r="L19" s="10"/>
      <c r="M19" s="10"/>
      <c r="N19" s="10"/>
      <c r="O19" s="10"/>
    </row>
    <row r="20" spans="1:15" ht="47.25" x14ac:dyDescent="0.2">
      <c r="A20" s="11" t="s">
        <v>29</v>
      </c>
      <c r="B20" s="26" t="s">
        <v>30</v>
      </c>
      <c r="C20" s="13"/>
      <c r="D20" s="13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ht="15.75" x14ac:dyDescent="0.25">
      <c r="A21" s="27"/>
      <c r="B21" s="28"/>
      <c r="C21" s="29"/>
      <c r="D21" s="2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 ht="15.75" x14ac:dyDescent="0.2">
      <c r="A22" s="30"/>
      <c r="B22" s="31" t="s">
        <v>31</v>
      </c>
      <c r="C22" s="32">
        <f>C10+C18+C7+C15</f>
        <v>1308.6190000000061</v>
      </c>
      <c r="D22" s="32">
        <f>D10+D18+D7+D15</f>
        <v>-7966.8260000000009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x14ac:dyDescent="0.2">
      <c r="A23" s="33"/>
      <c r="B23" s="34"/>
      <c r="C23" s="10"/>
      <c r="D23" s="10"/>
      <c r="E23" s="19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5.75" x14ac:dyDescent="0.25">
      <c r="A24" s="35" t="s">
        <v>32</v>
      </c>
      <c r="B24" s="35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5.75" x14ac:dyDescent="0.25">
      <c r="A25" s="35" t="s">
        <v>33</v>
      </c>
      <c r="B25" s="3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 x14ac:dyDescent="0.2">
      <c r="A26" s="37"/>
      <c r="B26" s="38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x14ac:dyDescent="0.2">
      <c r="A27" s="37"/>
      <c r="B27" s="3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 x14ac:dyDescent="0.2">
      <c r="A28" s="37"/>
      <c r="B28" s="38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x14ac:dyDescent="0.2">
      <c r="A29" s="37"/>
      <c r="B29" s="38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5" x14ac:dyDescent="0.2">
      <c r="A30" s="37"/>
      <c r="B30" s="38"/>
      <c r="C30" s="40"/>
      <c r="D30" s="4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5" x14ac:dyDescent="0.2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5" x14ac:dyDescent="0.2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3:14" x14ac:dyDescent="0.2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3:14" x14ac:dyDescent="0.2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3:14" x14ac:dyDescent="0.2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3:14" x14ac:dyDescent="0.2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3:14" x14ac:dyDescent="0.2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3:14" x14ac:dyDescent="0.2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3:14" x14ac:dyDescent="0.2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3:14" x14ac:dyDescent="0.2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3:14" x14ac:dyDescent="0.2"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3:14" x14ac:dyDescent="0.2"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3:14" x14ac:dyDescent="0.2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3:14" x14ac:dyDescent="0.2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3:14" x14ac:dyDescent="0.2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3:14" x14ac:dyDescent="0.2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3:14" x14ac:dyDescent="0.2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3:14" x14ac:dyDescent="0.2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3:14" x14ac:dyDescent="0.2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3:14" x14ac:dyDescent="0.2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3:14" x14ac:dyDescent="0.2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3:14" x14ac:dyDescent="0.2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3:14" x14ac:dyDescent="0.2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3:14" x14ac:dyDescent="0.2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3:14" x14ac:dyDescent="0.2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3:14" x14ac:dyDescent="0.2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3:14" x14ac:dyDescent="0.2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3:14" x14ac:dyDescent="0.2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3:14" x14ac:dyDescent="0.2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3:14" x14ac:dyDescent="0.2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3:14" x14ac:dyDescent="0.2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3:14" x14ac:dyDescent="0.2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3:14" x14ac:dyDescent="0.2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3:14" x14ac:dyDescent="0.2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3:14" x14ac:dyDescent="0.2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3:14" x14ac:dyDescent="0.2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3:14" x14ac:dyDescent="0.2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3:14" x14ac:dyDescent="0.2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3:14" x14ac:dyDescent="0.2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3:14" x14ac:dyDescent="0.2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3:14" x14ac:dyDescent="0.2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3:14" x14ac:dyDescent="0.2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3:14" x14ac:dyDescent="0.2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spans="3:14" x14ac:dyDescent="0.2"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3:14" x14ac:dyDescent="0.2"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3:14" x14ac:dyDescent="0.2"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3:14" x14ac:dyDescent="0.2"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</row>
    <row r="78" spans="3:14" x14ac:dyDescent="0.2"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</row>
    <row r="79" spans="3:14" x14ac:dyDescent="0.2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3:14" x14ac:dyDescent="0.2"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</row>
    <row r="81" spans="3:14" x14ac:dyDescent="0.2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3:14" x14ac:dyDescent="0.2"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3:14" x14ac:dyDescent="0.2"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spans="3:14" x14ac:dyDescent="0.2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3:14" x14ac:dyDescent="0.2"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</row>
    <row r="86" spans="3:14" x14ac:dyDescent="0.2"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</row>
    <row r="87" spans="3:14" x14ac:dyDescent="0.2"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</row>
    <row r="88" spans="3:14" x14ac:dyDescent="0.2"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</row>
    <row r="89" spans="3:14" x14ac:dyDescent="0.2"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</row>
    <row r="90" spans="3:14" x14ac:dyDescent="0.2"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</row>
    <row r="91" spans="3:14" x14ac:dyDescent="0.2"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spans="3:14" x14ac:dyDescent="0.2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</row>
    <row r="93" spans="3:14" x14ac:dyDescent="0.2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4" spans="3:14" x14ac:dyDescent="0.2"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3:14" x14ac:dyDescent="0.2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3:14" x14ac:dyDescent="0.2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</row>
    <row r="97" spans="3:14" x14ac:dyDescent="0.2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</row>
    <row r="98" spans="3:14" x14ac:dyDescent="0.2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</row>
    <row r="99" spans="3:14" x14ac:dyDescent="0.2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</row>
    <row r="100" spans="3:14" x14ac:dyDescent="0.2"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3:14" x14ac:dyDescent="0.2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3:14" x14ac:dyDescent="0.2"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3:14" x14ac:dyDescent="0.2"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3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3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6" spans="3:14" x14ac:dyDescent="0.2"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3:14" x14ac:dyDescent="0.2"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3:14" x14ac:dyDescent="0.2"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3:14" x14ac:dyDescent="0.2"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J14" sqref="J14"/>
    </sheetView>
  </sheetViews>
  <sheetFormatPr defaultRowHeight="12.75" x14ac:dyDescent="0.2"/>
  <cols>
    <col min="1" max="1" width="5.5703125" style="139" customWidth="1"/>
    <col min="2" max="2" width="20.5703125" style="139" customWidth="1"/>
    <col min="3" max="3" width="21.140625" style="139" customWidth="1"/>
    <col min="4" max="4" width="32.140625" style="139" customWidth="1"/>
    <col min="5" max="5" width="16.140625" style="139" bestFit="1" customWidth="1"/>
    <col min="6" max="256" width="8.85546875" style="107"/>
    <col min="257" max="257" width="5.5703125" style="107" customWidth="1"/>
    <col min="258" max="258" width="20.5703125" style="107" customWidth="1"/>
    <col min="259" max="259" width="21.140625" style="107" customWidth="1"/>
    <col min="260" max="260" width="32.140625" style="107" customWidth="1"/>
    <col min="261" max="261" width="16.140625" style="107" bestFit="1" customWidth="1"/>
    <col min="262" max="512" width="8.85546875" style="107"/>
    <col min="513" max="513" width="5.5703125" style="107" customWidth="1"/>
    <col min="514" max="514" width="20.5703125" style="107" customWidth="1"/>
    <col min="515" max="515" width="21.140625" style="107" customWidth="1"/>
    <col min="516" max="516" width="32.140625" style="107" customWidth="1"/>
    <col min="517" max="517" width="16.140625" style="107" bestFit="1" customWidth="1"/>
    <col min="518" max="768" width="8.85546875" style="107"/>
    <col min="769" max="769" width="5.5703125" style="107" customWidth="1"/>
    <col min="770" max="770" width="20.5703125" style="107" customWidth="1"/>
    <col min="771" max="771" width="21.140625" style="107" customWidth="1"/>
    <col min="772" max="772" width="32.140625" style="107" customWidth="1"/>
    <col min="773" max="773" width="16.140625" style="107" bestFit="1" customWidth="1"/>
    <col min="774" max="1024" width="8.85546875" style="107"/>
    <col min="1025" max="1025" width="5.5703125" style="107" customWidth="1"/>
    <col min="1026" max="1026" width="20.5703125" style="107" customWidth="1"/>
    <col min="1027" max="1027" width="21.140625" style="107" customWidth="1"/>
    <col min="1028" max="1028" width="32.140625" style="107" customWidth="1"/>
    <col min="1029" max="1029" width="16.140625" style="107" bestFit="1" customWidth="1"/>
    <col min="1030" max="1280" width="8.85546875" style="107"/>
    <col min="1281" max="1281" width="5.5703125" style="107" customWidth="1"/>
    <col min="1282" max="1282" width="20.5703125" style="107" customWidth="1"/>
    <col min="1283" max="1283" width="21.140625" style="107" customWidth="1"/>
    <col min="1284" max="1284" width="32.140625" style="107" customWidth="1"/>
    <col min="1285" max="1285" width="16.140625" style="107" bestFit="1" customWidth="1"/>
    <col min="1286" max="1536" width="8.85546875" style="107"/>
    <col min="1537" max="1537" width="5.5703125" style="107" customWidth="1"/>
    <col min="1538" max="1538" width="20.5703125" style="107" customWidth="1"/>
    <col min="1539" max="1539" width="21.140625" style="107" customWidth="1"/>
    <col min="1540" max="1540" width="32.140625" style="107" customWidth="1"/>
    <col min="1541" max="1541" width="16.140625" style="107" bestFit="1" customWidth="1"/>
    <col min="1542" max="1792" width="8.85546875" style="107"/>
    <col min="1793" max="1793" width="5.5703125" style="107" customWidth="1"/>
    <col min="1794" max="1794" width="20.5703125" style="107" customWidth="1"/>
    <col min="1795" max="1795" width="21.140625" style="107" customWidth="1"/>
    <col min="1796" max="1796" width="32.140625" style="107" customWidth="1"/>
    <col min="1797" max="1797" width="16.140625" style="107" bestFit="1" customWidth="1"/>
    <col min="1798" max="2048" width="8.85546875" style="107"/>
    <col min="2049" max="2049" width="5.5703125" style="107" customWidth="1"/>
    <col min="2050" max="2050" width="20.5703125" style="107" customWidth="1"/>
    <col min="2051" max="2051" width="21.140625" style="107" customWidth="1"/>
    <col min="2052" max="2052" width="32.140625" style="107" customWidth="1"/>
    <col min="2053" max="2053" width="16.140625" style="107" bestFit="1" customWidth="1"/>
    <col min="2054" max="2304" width="8.85546875" style="107"/>
    <col min="2305" max="2305" width="5.5703125" style="107" customWidth="1"/>
    <col min="2306" max="2306" width="20.5703125" style="107" customWidth="1"/>
    <col min="2307" max="2307" width="21.140625" style="107" customWidth="1"/>
    <col min="2308" max="2308" width="32.140625" style="107" customWidth="1"/>
    <col min="2309" max="2309" width="16.140625" style="107" bestFit="1" customWidth="1"/>
    <col min="2310" max="2560" width="8.85546875" style="107"/>
    <col min="2561" max="2561" width="5.5703125" style="107" customWidth="1"/>
    <col min="2562" max="2562" width="20.5703125" style="107" customWidth="1"/>
    <col min="2563" max="2563" width="21.140625" style="107" customWidth="1"/>
    <col min="2564" max="2564" width="32.140625" style="107" customWidth="1"/>
    <col min="2565" max="2565" width="16.140625" style="107" bestFit="1" customWidth="1"/>
    <col min="2566" max="2816" width="8.85546875" style="107"/>
    <col min="2817" max="2817" width="5.5703125" style="107" customWidth="1"/>
    <col min="2818" max="2818" width="20.5703125" style="107" customWidth="1"/>
    <col min="2819" max="2819" width="21.140625" style="107" customWidth="1"/>
    <col min="2820" max="2820" width="32.140625" style="107" customWidth="1"/>
    <col min="2821" max="2821" width="16.140625" style="107" bestFit="1" customWidth="1"/>
    <col min="2822" max="3072" width="8.85546875" style="107"/>
    <col min="3073" max="3073" width="5.5703125" style="107" customWidth="1"/>
    <col min="3074" max="3074" width="20.5703125" style="107" customWidth="1"/>
    <col min="3075" max="3075" width="21.140625" style="107" customWidth="1"/>
    <col min="3076" max="3076" width="32.140625" style="107" customWidth="1"/>
    <col min="3077" max="3077" width="16.140625" style="107" bestFit="1" customWidth="1"/>
    <col min="3078" max="3328" width="8.85546875" style="107"/>
    <col min="3329" max="3329" width="5.5703125" style="107" customWidth="1"/>
    <col min="3330" max="3330" width="20.5703125" style="107" customWidth="1"/>
    <col min="3331" max="3331" width="21.140625" style="107" customWidth="1"/>
    <col min="3332" max="3332" width="32.140625" style="107" customWidth="1"/>
    <col min="3333" max="3333" width="16.140625" style="107" bestFit="1" customWidth="1"/>
    <col min="3334" max="3584" width="8.85546875" style="107"/>
    <col min="3585" max="3585" width="5.5703125" style="107" customWidth="1"/>
    <col min="3586" max="3586" width="20.5703125" style="107" customWidth="1"/>
    <col min="3587" max="3587" width="21.140625" style="107" customWidth="1"/>
    <col min="3588" max="3588" width="32.140625" style="107" customWidth="1"/>
    <col min="3589" max="3589" width="16.140625" style="107" bestFit="1" customWidth="1"/>
    <col min="3590" max="3840" width="8.85546875" style="107"/>
    <col min="3841" max="3841" width="5.5703125" style="107" customWidth="1"/>
    <col min="3842" max="3842" width="20.5703125" style="107" customWidth="1"/>
    <col min="3843" max="3843" width="21.140625" style="107" customWidth="1"/>
    <col min="3844" max="3844" width="32.140625" style="107" customWidth="1"/>
    <col min="3845" max="3845" width="16.140625" style="107" bestFit="1" customWidth="1"/>
    <col min="3846" max="4096" width="8.85546875" style="107"/>
    <col min="4097" max="4097" width="5.5703125" style="107" customWidth="1"/>
    <col min="4098" max="4098" width="20.5703125" style="107" customWidth="1"/>
    <col min="4099" max="4099" width="21.140625" style="107" customWidth="1"/>
    <col min="4100" max="4100" width="32.140625" style="107" customWidth="1"/>
    <col min="4101" max="4101" width="16.140625" style="107" bestFit="1" customWidth="1"/>
    <col min="4102" max="4352" width="8.85546875" style="107"/>
    <col min="4353" max="4353" width="5.5703125" style="107" customWidth="1"/>
    <col min="4354" max="4354" width="20.5703125" style="107" customWidth="1"/>
    <col min="4355" max="4355" width="21.140625" style="107" customWidth="1"/>
    <col min="4356" max="4356" width="32.140625" style="107" customWidth="1"/>
    <col min="4357" max="4357" width="16.140625" style="107" bestFit="1" customWidth="1"/>
    <col min="4358" max="4608" width="8.85546875" style="107"/>
    <col min="4609" max="4609" width="5.5703125" style="107" customWidth="1"/>
    <col min="4610" max="4610" width="20.5703125" style="107" customWidth="1"/>
    <col min="4611" max="4611" width="21.140625" style="107" customWidth="1"/>
    <col min="4612" max="4612" width="32.140625" style="107" customWidth="1"/>
    <col min="4613" max="4613" width="16.140625" style="107" bestFit="1" customWidth="1"/>
    <col min="4614" max="4864" width="8.85546875" style="107"/>
    <col min="4865" max="4865" width="5.5703125" style="107" customWidth="1"/>
    <col min="4866" max="4866" width="20.5703125" style="107" customWidth="1"/>
    <col min="4867" max="4867" width="21.140625" style="107" customWidth="1"/>
    <col min="4868" max="4868" width="32.140625" style="107" customWidth="1"/>
    <col min="4869" max="4869" width="16.140625" style="107" bestFit="1" customWidth="1"/>
    <col min="4870" max="5120" width="8.85546875" style="107"/>
    <col min="5121" max="5121" width="5.5703125" style="107" customWidth="1"/>
    <col min="5122" max="5122" width="20.5703125" style="107" customWidth="1"/>
    <col min="5123" max="5123" width="21.140625" style="107" customWidth="1"/>
    <col min="5124" max="5124" width="32.140625" style="107" customWidth="1"/>
    <col min="5125" max="5125" width="16.140625" style="107" bestFit="1" customWidth="1"/>
    <col min="5126" max="5376" width="8.85546875" style="107"/>
    <col min="5377" max="5377" width="5.5703125" style="107" customWidth="1"/>
    <col min="5378" max="5378" width="20.5703125" style="107" customWidth="1"/>
    <col min="5379" max="5379" width="21.140625" style="107" customWidth="1"/>
    <col min="5380" max="5380" width="32.140625" style="107" customWidth="1"/>
    <col min="5381" max="5381" width="16.140625" style="107" bestFit="1" customWidth="1"/>
    <col min="5382" max="5632" width="8.85546875" style="107"/>
    <col min="5633" max="5633" width="5.5703125" style="107" customWidth="1"/>
    <col min="5634" max="5634" width="20.5703125" style="107" customWidth="1"/>
    <col min="5635" max="5635" width="21.140625" style="107" customWidth="1"/>
    <col min="5636" max="5636" width="32.140625" style="107" customWidth="1"/>
    <col min="5637" max="5637" width="16.140625" style="107" bestFit="1" customWidth="1"/>
    <col min="5638" max="5888" width="8.85546875" style="107"/>
    <col min="5889" max="5889" width="5.5703125" style="107" customWidth="1"/>
    <col min="5890" max="5890" width="20.5703125" style="107" customWidth="1"/>
    <col min="5891" max="5891" width="21.140625" style="107" customWidth="1"/>
    <col min="5892" max="5892" width="32.140625" style="107" customWidth="1"/>
    <col min="5893" max="5893" width="16.140625" style="107" bestFit="1" customWidth="1"/>
    <col min="5894" max="6144" width="8.85546875" style="107"/>
    <col min="6145" max="6145" width="5.5703125" style="107" customWidth="1"/>
    <col min="6146" max="6146" width="20.5703125" style="107" customWidth="1"/>
    <col min="6147" max="6147" width="21.140625" style="107" customWidth="1"/>
    <col min="6148" max="6148" width="32.140625" style="107" customWidth="1"/>
    <col min="6149" max="6149" width="16.140625" style="107" bestFit="1" customWidth="1"/>
    <col min="6150" max="6400" width="8.85546875" style="107"/>
    <col min="6401" max="6401" width="5.5703125" style="107" customWidth="1"/>
    <col min="6402" max="6402" width="20.5703125" style="107" customWidth="1"/>
    <col min="6403" max="6403" width="21.140625" style="107" customWidth="1"/>
    <col min="6404" max="6404" width="32.140625" style="107" customWidth="1"/>
    <col min="6405" max="6405" width="16.140625" style="107" bestFit="1" customWidth="1"/>
    <col min="6406" max="6656" width="8.85546875" style="107"/>
    <col min="6657" max="6657" width="5.5703125" style="107" customWidth="1"/>
    <col min="6658" max="6658" width="20.5703125" style="107" customWidth="1"/>
    <col min="6659" max="6659" width="21.140625" style="107" customWidth="1"/>
    <col min="6660" max="6660" width="32.140625" style="107" customWidth="1"/>
    <col min="6661" max="6661" width="16.140625" style="107" bestFit="1" customWidth="1"/>
    <col min="6662" max="6912" width="8.85546875" style="107"/>
    <col min="6913" max="6913" width="5.5703125" style="107" customWidth="1"/>
    <col min="6914" max="6914" width="20.5703125" style="107" customWidth="1"/>
    <col min="6915" max="6915" width="21.140625" style="107" customWidth="1"/>
    <col min="6916" max="6916" width="32.140625" style="107" customWidth="1"/>
    <col min="6917" max="6917" width="16.140625" style="107" bestFit="1" customWidth="1"/>
    <col min="6918" max="7168" width="8.85546875" style="107"/>
    <col min="7169" max="7169" width="5.5703125" style="107" customWidth="1"/>
    <col min="7170" max="7170" width="20.5703125" style="107" customWidth="1"/>
    <col min="7171" max="7171" width="21.140625" style="107" customWidth="1"/>
    <col min="7172" max="7172" width="32.140625" style="107" customWidth="1"/>
    <col min="7173" max="7173" width="16.140625" style="107" bestFit="1" customWidth="1"/>
    <col min="7174" max="7424" width="8.85546875" style="107"/>
    <col min="7425" max="7425" width="5.5703125" style="107" customWidth="1"/>
    <col min="7426" max="7426" width="20.5703125" style="107" customWidth="1"/>
    <col min="7427" max="7427" width="21.140625" style="107" customWidth="1"/>
    <col min="7428" max="7428" width="32.140625" style="107" customWidth="1"/>
    <col min="7429" max="7429" width="16.140625" style="107" bestFit="1" customWidth="1"/>
    <col min="7430" max="7680" width="8.85546875" style="107"/>
    <col min="7681" max="7681" width="5.5703125" style="107" customWidth="1"/>
    <col min="7682" max="7682" width="20.5703125" style="107" customWidth="1"/>
    <col min="7683" max="7683" width="21.140625" style="107" customWidth="1"/>
    <col min="7684" max="7684" width="32.140625" style="107" customWidth="1"/>
    <col min="7685" max="7685" width="16.140625" style="107" bestFit="1" customWidth="1"/>
    <col min="7686" max="7936" width="8.85546875" style="107"/>
    <col min="7937" max="7937" width="5.5703125" style="107" customWidth="1"/>
    <col min="7938" max="7938" width="20.5703125" style="107" customWidth="1"/>
    <col min="7939" max="7939" width="21.140625" style="107" customWidth="1"/>
    <col min="7940" max="7940" width="32.140625" style="107" customWidth="1"/>
    <col min="7941" max="7941" width="16.140625" style="107" bestFit="1" customWidth="1"/>
    <col min="7942" max="8192" width="8.85546875" style="107"/>
    <col min="8193" max="8193" width="5.5703125" style="107" customWidth="1"/>
    <col min="8194" max="8194" width="20.5703125" style="107" customWidth="1"/>
    <col min="8195" max="8195" width="21.140625" style="107" customWidth="1"/>
    <col min="8196" max="8196" width="32.140625" style="107" customWidth="1"/>
    <col min="8197" max="8197" width="16.140625" style="107" bestFit="1" customWidth="1"/>
    <col min="8198" max="8448" width="8.85546875" style="107"/>
    <col min="8449" max="8449" width="5.5703125" style="107" customWidth="1"/>
    <col min="8450" max="8450" width="20.5703125" style="107" customWidth="1"/>
    <col min="8451" max="8451" width="21.140625" style="107" customWidth="1"/>
    <col min="8452" max="8452" width="32.140625" style="107" customWidth="1"/>
    <col min="8453" max="8453" width="16.140625" style="107" bestFit="1" customWidth="1"/>
    <col min="8454" max="8704" width="8.85546875" style="107"/>
    <col min="8705" max="8705" width="5.5703125" style="107" customWidth="1"/>
    <col min="8706" max="8706" width="20.5703125" style="107" customWidth="1"/>
    <col min="8707" max="8707" width="21.140625" style="107" customWidth="1"/>
    <col min="8708" max="8708" width="32.140625" style="107" customWidth="1"/>
    <col min="8709" max="8709" width="16.140625" style="107" bestFit="1" customWidth="1"/>
    <col min="8710" max="8960" width="8.85546875" style="107"/>
    <col min="8961" max="8961" width="5.5703125" style="107" customWidth="1"/>
    <col min="8962" max="8962" width="20.5703125" style="107" customWidth="1"/>
    <col min="8963" max="8963" width="21.140625" style="107" customWidth="1"/>
    <col min="8964" max="8964" width="32.140625" style="107" customWidth="1"/>
    <col min="8965" max="8965" width="16.140625" style="107" bestFit="1" customWidth="1"/>
    <col min="8966" max="9216" width="8.85546875" style="107"/>
    <col min="9217" max="9217" width="5.5703125" style="107" customWidth="1"/>
    <col min="9218" max="9218" width="20.5703125" style="107" customWidth="1"/>
    <col min="9219" max="9219" width="21.140625" style="107" customWidth="1"/>
    <col min="9220" max="9220" width="32.140625" style="107" customWidth="1"/>
    <col min="9221" max="9221" width="16.140625" style="107" bestFit="1" customWidth="1"/>
    <col min="9222" max="9472" width="8.85546875" style="107"/>
    <col min="9473" max="9473" width="5.5703125" style="107" customWidth="1"/>
    <col min="9474" max="9474" width="20.5703125" style="107" customWidth="1"/>
    <col min="9475" max="9475" width="21.140625" style="107" customWidth="1"/>
    <col min="9476" max="9476" width="32.140625" style="107" customWidth="1"/>
    <col min="9477" max="9477" width="16.140625" style="107" bestFit="1" customWidth="1"/>
    <col min="9478" max="9728" width="8.85546875" style="107"/>
    <col min="9729" max="9729" width="5.5703125" style="107" customWidth="1"/>
    <col min="9730" max="9730" width="20.5703125" style="107" customWidth="1"/>
    <col min="9731" max="9731" width="21.140625" style="107" customWidth="1"/>
    <col min="9732" max="9732" width="32.140625" style="107" customWidth="1"/>
    <col min="9733" max="9733" width="16.140625" style="107" bestFit="1" customWidth="1"/>
    <col min="9734" max="9984" width="8.85546875" style="107"/>
    <col min="9985" max="9985" width="5.5703125" style="107" customWidth="1"/>
    <col min="9986" max="9986" width="20.5703125" style="107" customWidth="1"/>
    <col min="9987" max="9987" width="21.140625" style="107" customWidth="1"/>
    <col min="9988" max="9988" width="32.140625" style="107" customWidth="1"/>
    <col min="9989" max="9989" width="16.140625" style="107" bestFit="1" customWidth="1"/>
    <col min="9990" max="10240" width="8.85546875" style="107"/>
    <col min="10241" max="10241" width="5.5703125" style="107" customWidth="1"/>
    <col min="10242" max="10242" width="20.5703125" style="107" customWidth="1"/>
    <col min="10243" max="10243" width="21.140625" style="107" customWidth="1"/>
    <col min="10244" max="10244" width="32.140625" style="107" customWidth="1"/>
    <col min="10245" max="10245" width="16.140625" style="107" bestFit="1" customWidth="1"/>
    <col min="10246" max="10496" width="8.85546875" style="107"/>
    <col min="10497" max="10497" width="5.5703125" style="107" customWidth="1"/>
    <col min="10498" max="10498" width="20.5703125" style="107" customWidth="1"/>
    <col min="10499" max="10499" width="21.140625" style="107" customWidth="1"/>
    <col min="10500" max="10500" width="32.140625" style="107" customWidth="1"/>
    <col min="10501" max="10501" width="16.140625" style="107" bestFit="1" customWidth="1"/>
    <col min="10502" max="10752" width="8.85546875" style="107"/>
    <col min="10753" max="10753" width="5.5703125" style="107" customWidth="1"/>
    <col min="10754" max="10754" width="20.5703125" style="107" customWidth="1"/>
    <col min="10755" max="10755" width="21.140625" style="107" customWidth="1"/>
    <col min="10756" max="10756" width="32.140625" style="107" customWidth="1"/>
    <col min="10757" max="10757" width="16.140625" style="107" bestFit="1" customWidth="1"/>
    <col min="10758" max="11008" width="8.85546875" style="107"/>
    <col min="11009" max="11009" width="5.5703125" style="107" customWidth="1"/>
    <col min="11010" max="11010" width="20.5703125" style="107" customWidth="1"/>
    <col min="11011" max="11011" width="21.140625" style="107" customWidth="1"/>
    <col min="11012" max="11012" width="32.140625" style="107" customWidth="1"/>
    <col min="11013" max="11013" width="16.140625" style="107" bestFit="1" customWidth="1"/>
    <col min="11014" max="11264" width="8.85546875" style="107"/>
    <col min="11265" max="11265" width="5.5703125" style="107" customWidth="1"/>
    <col min="11266" max="11266" width="20.5703125" style="107" customWidth="1"/>
    <col min="11267" max="11267" width="21.140625" style="107" customWidth="1"/>
    <col min="11268" max="11268" width="32.140625" style="107" customWidth="1"/>
    <col min="11269" max="11269" width="16.140625" style="107" bestFit="1" customWidth="1"/>
    <col min="11270" max="11520" width="8.85546875" style="107"/>
    <col min="11521" max="11521" width="5.5703125" style="107" customWidth="1"/>
    <col min="11522" max="11522" width="20.5703125" style="107" customWidth="1"/>
    <col min="11523" max="11523" width="21.140625" style="107" customWidth="1"/>
    <col min="11524" max="11524" width="32.140625" style="107" customWidth="1"/>
    <col min="11525" max="11525" width="16.140625" style="107" bestFit="1" customWidth="1"/>
    <col min="11526" max="11776" width="8.85546875" style="107"/>
    <col min="11777" max="11777" width="5.5703125" style="107" customWidth="1"/>
    <col min="11778" max="11778" width="20.5703125" style="107" customWidth="1"/>
    <col min="11779" max="11779" width="21.140625" style="107" customWidth="1"/>
    <col min="11780" max="11780" width="32.140625" style="107" customWidth="1"/>
    <col min="11781" max="11781" width="16.140625" style="107" bestFit="1" customWidth="1"/>
    <col min="11782" max="12032" width="8.85546875" style="107"/>
    <col min="12033" max="12033" width="5.5703125" style="107" customWidth="1"/>
    <col min="12034" max="12034" width="20.5703125" style="107" customWidth="1"/>
    <col min="12035" max="12035" width="21.140625" style="107" customWidth="1"/>
    <col min="12036" max="12036" width="32.140625" style="107" customWidth="1"/>
    <col min="12037" max="12037" width="16.140625" style="107" bestFit="1" customWidth="1"/>
    <col min="12038" max="12288" width="8.85546875" style="107"/>
    <col min="12289" max="12289" width="5.5703125" style="107" customWidth="1"/>
    <col min="12290" max="12290" width="20.5703125" style="107" customWidth="1"/>
    <col min="12291" max="12291" width="21.140625" style="107" customWidth="1"/>
    <col min="12292" max="12292" width="32.140625" style="107" customWidth="1"/>
    <col min="12293" max="12293" width="16.140625" style="107" bestFit="1" customWidth="1"/>
    <col min="12294" max="12544" width="8.85546875" style="107"/>
    <col min="12545" max="12545" width="5.5703125" style="107" customWidth="1"/>
    <col min="12546" max="12546" width="20.5703125" style="107" customWidth="1"/>
    <col min="12547" max="12547" width="21.140625" style="107" customWidth="1"/>
    <col min="12548" max="12548" width="32.140625" style="107" customWidth="1"/>
    <col min="12549" max="12549" width="16.140625" style="107" bestFit="1" customWidth="1"/>
    <col min="12550" max="12800" width="8.85546875" style="107"/>
    <col min="12801" max="12801" width="5.5703125" style="107" customWidth="1"/>
    <col min="12802" max="12802" width="20.5703125" style="107" customWidth="1"/>
    <col min="12803" max="12803" width="21.140625" style="107" customWidth="1"/>
    <col min="12804" max="12804" width="32.140625" style="107" customWidth="1"/>
    <col min="12805" max="12805" width="16.140625" style="107" bestFit="1" customWidth="1"/>
    <col min="12806" max="13056" width="8.85546875" style="107"/>
    <col min="13057" max="13057" width="5.5703125" style="107" customWidth="1"/>
    <col min="13058" max="13058" width="20.5703125" style="107" customWidth="1"/>
    <col min="13059" max="13059" width="21.140625" style="107" customWidth="1"/>
    <col min="13060" max="13060" width="32.140625" style="107" customWidth="1"/>
    <col min="13061" max="13061" width="16.140625" style="107" bestFit="1" customWidth="1"/>
    <col min="13062" max="13312" width="8.85546875" style="107"/>
    <col min="13313" max="13313" width="5.5703125" style="107" customWidth="1"/>
    <col min="13314" max="13314" width="20.5703125" style="107" customWidth="1"/>
    <col min="13315" max="13315" width="21.140625" style="107" customWidth="1"/>
    <col min="13316" max="13316" width="32.140625" style="107" customWidth="1"/>
    <col min="13317" max="13317" width="16.140625" style="107" bestFit="1" customWidth="1"/>
    <col min="13318" max="13568" width="8.85546875" style="107"/>
    <col min="13569" max="13569" width="5.5703125" style="107" customWidth="1"/>
    <col min="13570" max="13570" width="20.5703125" style="107" customWidth="1"/>
    <col min="13571" max="13571" width="21.140625" style="107" customWidth="1"/>
    <col min="13572" max="13572" width="32.140625" style="107" customWidth="1"/>
    <col min="13573" max="13573" width="16.140625" style="107" bestFit="1" customWidth="1"/>
    <col min="13574" max="13824" width="8.85546875" style="107"/>
    <col min="13825" max="13825" width="5.5703125" style="107" customWidth="1"/>
    <col min="13826" max="13826" width="20.5703125" style="107" customWidth="1"/>
    <col min="13827" max="13827" width="21.140625" style="107" customWidth="1"/>
    <col min="13828" max="13828" width="32.140625" style="107" customWidth="1"/>
    <col min="13829" max="13829" width="16.140625" style="107" bestFit="1" customWidth="1"/>
    <col min="13830" max="14080" width="8.85546875" style="107"/>
    <col min="14081" max="14081" width="5.5703125" style="107" customWidth="1"/>
    <col min="14082" max="14082" width="20.5703125" style="107" customWidth="1"/>
    <col min="14083" max="14083" width="21.140625" style="107" customWidth="1"/>
    <col min="14084" max="14084" width="32.140625" style="107" customWidth="1"/>
    <col min="14085" max="14085" width="16.140625" style="107" bestFit="1" customWidth="1"/>
    <col min="14086" max="14336" width="8.85546875" style="107"/>
    <col min="14337" max="14337" width="5.5703125" style="107" customWidth="1"/>
    <col min="14338" max="14338" width="20.5703125" style="107" customWidth="1"/>
    <col min="14339" max="14339" width="21.140625" style="107" customWidth="1"/>
    <col min="14340" max="14340" width="32.140625" style="107" customWidth="1"/>
    <col min="14341" max="14341" width="16.140625" style="107" bestFit="1" customWidth="1"/>
    <col min="14342" max="14592" width="8.85546875" style="107"/>
    <col min="14593" max="14593" width="5.5703125" style="107" customWidth="1"/>
    <col min="14594" max="14594" width="20.5703125" style="107" customWidth="1"/>
    <col min="14595" max="14595" width="21.140625" style="107" customWidth="1"/>
    <col min="14596" max="14596" width="32.140625" style="107" customWidth="1"/>
    <col min="14597" max="14597" width="16.140625" style="107" bestFit="1" customWidth="1"/>
    <col min="14598" max="14848" width="8.85546875" style="107"/>
    <col min="14849" max="14849" width="5.5703125" style="107" customWidth="1"/>
    <col min="14850" max="14850" width="20.5703125" style="107" customWidth="1"/>
    <col min="14851" max="14851" width="21.140625" style="107" customWidth="1"/>
    <col min="14852" max="14852" width="32.140625" style="107" customWidth="1"/>
    <col min="14853" max="14853" width="16.140625" style="107" bestFit="1" customWidth="1"/>
    <col min="14854" max="15104" width="8.85546875" style="107"/>
    <col min="15105" max="15105" width="5.5703125" style="107" customWidth="1"/>
    <col min="15106" max="15106" width="20.5703125" style="107" customWidth="1"/>
    <col min="15107" max="15107" width="21.140625" style="107" customWidth="1"/>
    <col min="15108" max="15108" width="32.140625" style="107" customWidth="1"/>
    <col min="15109" max="15109" width="16.140625" style="107" bestFit="1" customWidth="1"/>
    <col min="15110" max="15360" width="8.85546875" style="107"/>
    <col min="15361" max="15361" width="5.5703125" style="107" customWidth="1"/>
    <col min="15362" max="15362" width="20.5703125" style="107" customWidth="1"/>
    <col min="15363" max="15363" width="21.140625" style="107" customWidth="1"/>
    <col min="15364" max="15364" width="32.140625" style="107" customWidth="1"/>
    <col min="15365" max="15365" width="16.140625" style="107" bestFit="1" customWidth="1"/>
    <col min="15366" max="15616" width="8.85546875" style="107"/>
    <col min="15617" max="15617" width="5.5703125" style="107" customWidth="1"/>
    <col min="15618" max="15618" width="20.5703125" style="107" customWidth="1"/>
    <col min="15619" max="15619" width="21.140625" style="107" customWidth="1"/>
    <col min="15620" max="15620" width="32.140625" style="107" customWidth="1"/>
    <col min="15621" max="15621" width="16.140625" style="107" bestFit="1" customWidth="1"/>
    <col min="15622" max="15872" width="8.85546875" style="107"/>
    <col min="15873" max="15873" width="5.5703125" style="107" customWidth="1"/>
    <col min="15874" max="15874" width="20.5703125" style="107" customWidth="1"/>
    <col min="15875" max="15875" width="21.140625" style="107" customWidth="1"/>
    <col min="15876" max="15876" width="32.140625" style="107" customWidth="1"/>
    <col min="15877" max="15877" width="16.140625" style="107" bestFit="1" customWidth="1"/>
    <col min="15878" max="16128" width="8.85546875" style="107"/>
    <col min="16129" max="16129" width="5.5703125" style="107" customWidth="1"/>
    <col min="16130" max="16130" width="20.5703125" style="107" customWidth="1"/>
    <col min="16131" max="16131" width="21.140625" style="107" customWidth="1"/>
    <col min="16132" max="16132" width="32.140625" style="107" customWidth="1"/>
    <col min="16133" max="16133" width="16.140625" style="107" bestFit="1" customWidth="1"/>
    <col min="16134" max="16384" width="8.85546875" style="107"/>
  </cols>
  <sheetData>
    <row r="1" spans="1:9" s="101" customFormat="1" x14ac:dyDescent="0.2">
      <c r="B1" s="102"/>
      <c r="C1" s="103"/>
      <c r="E1" s="104" t="s">
        <v>734</v>
      </c>
    </row>
    <row r="2" spans="1:9" x14ac:dyDescent="0.2">
      <c r="A2" s="105"/>
      <c r="B2" s="105"/>
      <c r="C2" s="105"/>
      <c r="D2" s="105"/>
      <c r="E2" s="105"/>
      <c r="F2" s="106"/>
      <c r="G2" s="106"/>
      <c r="H2" s="106"/>
      <c r="I2" s="106"/>
    </row>
    <row r="3" spans="1:9" x14ac:dyDescent="0.2">
      <c r="A3" s="207" t="s">
        <v>735</v>
      </c>
      <c r="B3" s="207"/>
      <c r="C3" s="207"/>
      <c r="D3" s="207"/>
      <c r="E3" s="207"/>
    </row>
    <row r="4" spans="1:9" ht="27" customHeight="1" x14ac:dyDescent="0.2">
      <c r="A4" s="207" t="s">
        <v>1269</v>
      </c>
      <c r="B4" s="207"/>
      <c r="C4" s="207"/>
      <c r="D4" s="207"/>
      <c r="E4" s="207"/>
    </row>
    <row r="5" spans="1:9" hidden="1" x14ac:dyDescent="0.2">
      <c r="A5" s="208" t="s">
        <v>736</v>
      </c>
      <c r="B5" s="208"/>
      <c r="C5" s="208"/>
      <c r="D5" s="208"/>
      <c r="E5" s="108">
        <v>50000</v>
      </c>
    </row>
    <row r="6" spans="1:9" hidden="1" x14ac:dyDescent="0.2">
      <c r="A6" s="109" t="s">
        <v>737</v>
      </c>
      <c r="B6" s="110"/>
      <c r="C6" s="111"/>
      <c r="D6" s="111"/>
      <c r="E6" s="108" t="e">
        <f>#REF!</f>
        <v>#REF!</v>
      </c>
    </row>
    <row r="7" spans="1:9" hidden="1" x14ac:dyDescent="0.2">
      <c r="A7" s="208" t="s">
        <v>738</v>
      </c>
      <c r="B7" s="208"/>
      <c r="C7" s="208"/>
      <c r="D7" s="208"/>
      <c r="E7" s="112">
        <f>E33</f>
        <v>248</v>
      </c>
    </row>
    <row r="8" spans="1:9" hidden="1" x14ac:dyDescent="0.2">
      <c r="A8" s="208" t="s">
        <v>739</v>
      </c>
      <c r="B8" s="208"/>
      <c r="C8" s="208"/>
      <c r="D8" s="208"/>
      <c r="E8" s="113">
        <f>E5-E7</f>
        <v>49752</v>
      </c>
    </row>
    <row r="9" spans="1:9" hidden="1" x14ac:dyDescent="0.2">
      <c r="A9" s="209" t="s">
        <v>740</v>
      </c>
      <c r="B9" s="209"/>
      <c r="C9" s="209"/>
      <c r="D9" s="209"/>
      <c r="E9" s="108" t="e">
        <f>#REF!-#REF!+#REF!-#REF!+#REF!-#REF!</f>
        <v>#REF!</v>
      </c>
    </row>
    <row r="10" spans="1:9" hidden="1" x14ac:dyDescent="0.2">
      <c r="A10" s="114" t="s">
        <v>741</v>
      </c>
      <c r="B10" s="114"/>
      <c r="C10" s="114"/>
      <c r="D10" s="111"/>
      <c r="E10" s="108" t="e">
        <f>E5-E6</f>
        <v>#REF!</v>
      </c>
    </row>
    <row r="11" spans="1:9" x14ac:dyDescent="0.2">
      <c r="A11" s="206"/>
      <c r="B11" s="206"/>
      <c r="C11" s="206"/>
      <c r="D11" s="206"/>
      <c r="E11" s="115" t="s">
        <v>742</v>
      </c>
    </row>
    <row r="12" spans="1:9" ht="25.5" x14ac:dyDescent="0.2">
      <c r="A12" s="116" t="s">
        <v>718</v>
      </c>
      <c r="B12" s="116" t="s">
        <v>743</v>
      </c>
      <c r="C12" s="116" t="s">
        <v>744</v>
      </c>
      <c r="D12" s="116" t="s">
        <v>745</v>
      </c>
      <c r="E12" s="116" t="s">
        <v>1270</v>
      </c>
    </row>
    <row r="13" spans="1:9" ht="25.5" x14ac:dyDescent="0.2">
      <c r="A13" s="117">
        <v>1</v>
      </c>
      <c r="B13" s="118" t="s">
        <v>1177</v>
      </c>
      <c r="C13" s="119" t="s">
        <v>1178</v>
      </c>
      <c r="D13" s="120" t="s">
        <v>1179</v>
      </c>
      <c r="E13" s="121" t="s">
        <v>1180</v>
      </c>
    </row>
    <row r="14" spans="1:9" ht="25.5" x14ac:dyDescent="0.2">
      <c r="A14" s="117">
        <v>2</v>
      </c>
      <c r="B14" s="118" t="s">
        <v>1181</v>
      </c>
      <c r="C14" s="119" t="s">
        <v>1182</v>
      </c>
      <c r="D14" s="122" t="s">
        <v>1179</v>
      </c>
      <c r="E14" s="123" t="s">
        <v>1183</v>
      </c>
    </row>
    <row r="15" spans="1:9" ht="25.5" x14ac:dyDescent="0.2">
      <c r="A15" s="117">
        <v>3</v>
      </c>
      <c r="B15" s="118" t="s">
        <v>1184</v>
      </c>
      <c r="C15" s="124" t="s">
        <v>1185</v>
      </c>
      <c r="D15" s="122" t="s">
        <v>1179</v>
      </c>
      <c r="E15" s="125" t="s">
        <v>1180</v>
      </c>
    </row>
    <row r="16" spans="1:9" ht="51" x14ac:dyDescent="0.2">
      <c r="A16" s="117">
        <v>4</v>
      </c>
      <c r="B16" s="118" t="s">
        <v>1186</v>
      </c>
      <c r="C16" s="124" t="s">
        <v>1187</v>
      </c>
      <c r="D16" s="122" t="s">
        <v>1188</v>
      </c>
      <c r="E16" s="125" t="s">
        <v>1189</v>
      </c>
    </row>
    <row r="17" spans="1:5" hidden="1" x14ac:dyDescent="0.2">
      <c r="A17" s="117"/>
      <c r="B17" s="126"/>
      <c r="C17" s="124"/>
      <c r="D17" s="122"/>
      <c r="E17" s="127"/>
    </row>
    <row r="18" spans="1:5" ht="25.5" x14ac:dyDescent="0.2">
      <c r="A18" s="117">
        <v>5</v>
      </c>
      <c r="B18" s="118" t="s">
        <v>1190</v>
      </c>
      <c r="C18" s="124" t="s">
        <v>1191</v>
      </c>
      <c r="D18" s="122" t="s">
        <v>1179</v>
      </c>
      <c r="E18" s="125" t="s">
        <v>1192</v>
      </c>
    </row>
    <row r="19" spans="1:5" ht="25.5" x14ac:dyDescent="0.2">
      <c r="A19" s="117">
        <v>6</v>
      </c>
      <c r="B19" s="118" t="s">
        <v>1193</v>
      </c>
      <c r="C19" s="128" t="s">
        <v>1194</v>
      </c>
      <c r="D19" s="122" t="s">
        <v>1179</v>
      </c>
      <c r="E19" s="129" t="s">
        <v>1195</v>
      </c>
    </row>
    <row r="20" spans="1:5" ht="25.5" x14ac:dyDescent="0.2">
      <c r="A20" s="117">
        <v>7</v>
      </c>
      <c r="B20" s="118" t="s">
        <v>1196</v>
      </c>
      <c r="C20" s="128" t="s">
        <v>1197</v>
      </c>
      <c r="D20" s="122" t="s">
        <v>1179</v>
      </c>
      <c r="E20" s="129" t="s">
        <v>1192</v>
      </c>
    </row>
    <row r="21" spans="1:5" ht="25.5" x14ac:dyDescent="0.2">
      <c r="A21" s="117">
        <v>8</v>
      </c>
      <c r="B21" s="118" t="s">
        <v>1201</v>
      </c>
      <c r="C21" s="128" t="s">
        <v>1198</v>
      </c>
      <c r="D21" s="122" t="s">
        <v>1199</v>
      </c>
      <c r="E21" s="129" t="s">
        <v>1200</v>
      </c>
    </row>
    <row r="22" spans="1:5" ht="25.5" x14ac:dyDescent="0.2">
      <c r="A22" s="117">
        <v>9</v>
      </c>
      <c r="B22" s="118" t="s">
        <v>1202</v>
      </c>
      <c r="C22" s="128" t="s">
        <v>1203</v>
      </c>
      <c r="D22" s="122" t="s">
        <v>1179</v>
      </c>
      <c r="E22" s="129" t="s">
        <v>1192</v>
      </c>
    </row>
    <row r="23" spans="1:5" ht="25.5" x14ac:dyDescent="0.2">
      <c r="A23" s="117">
        <v>10</v>
      </c>
      <c r="B23" s="118" t="s">
        <v>1204</v>
      </c>
      <c r="C23" s="128" t="s">
        <v>1205</v>
      </c>
      <c r="D23" s="122" t="s">
        <v>1179</v>
      </c>
      <c r="E23" s="129" t="s">
        <v>1206</v>
      </c>
    </row>
    <row r="24" spans="1:5" ht="10.9" hidden="1" customHeight="1" x14ac:dyDescent="0.2">
      <c r="A24" s="117">
        <v>11</v>
      </c>
      <c r="B24" s="126"/>
      <c r="C24" s="128"/>
      <c r="D24" s="122"/>
      <c r="E24" s="129"/>
    </row>
    <row r="25" spans="1:5" hidden="1" x14ac:dyDescent="0.2">
      <c r="A25" s="117">
        <v>12</v>
      </c>
      <c r="B25" s="126"/>
      <c r="C25" s="128"/>
      <c r="D25" s="122"/>
      <c r="E25" s="129"/>
    </row>
    <row r="26" spans="1:5" hidden="1" x14ac:dyDescent="0.2">
      <c r="A26" s="117">
        <v>13</v>
      </c>
      <c r="B26" s="126"/>
      <c r="C26" s="128"/>
      <c r="D26" s="122"/>
      <c r="E26" s="129"/>
    </row>
    <row r="27" spans="1:5" hidden="1" x14ac:dyDescent="0.2">
      <c r="A27" s="117">
        <v>14</v>
      </c>
      <c r="B27" s="126"/>
      <c r="C27" s="128"/>
      <c r="D27" s="122"/>
      <c r="E27" s="129"/>
    </row>
    <row r="28" spans="1:5" hidden="1" x14ac:dyDescent="0.2">
      <c r="A28" s="117">
        <v>15</v>
      </c>
      <c r="B28" s="126"/>
      <c r="C28" s="128"/>
      <c r="D28" s="122"/>
      <c r="E28" s="129"/>
    </row>
    <row r="29" spans="1:5" hidden="1" x14ac:dyDescent="0.2">
      <c r="A29" s="117">
        <v>16</v>
      </c>
      <c r="B29" s="126"/>
      <c r="C29" s="128"/>
      <c r="D29" s="130"/>
      <c r="E29" s="129"/>
    </row>
    <row r="30" spans="1:5" hidden="1" x14ac:dyDescent="0.2">
      <c r="A30" s="117">
        <v>17</v>
      </c>
      <c r="B30" s="126"/>
      <c r="C30" s="128"/>
      <c r="D30" s="130"/>
      <c r="E30" s="129"/>
    </row>
    <row r="31" spans="1:5" hidden="1" x14ac:dyDescent="0.2">
      <c r="A31" s="117">
        <v>18</v>
      </c>
      <c r="B31" s="126"/>
      <c r="C31" s="128"/>
      <c r="D31" s="122"/>
      <c r="E31" s="129"/>
    </row>
    <row r="32" spans="1:5" hidden="1" x14ac:dyDescent="0.2">
      <c r="A32" s="117">
        <v>19</v>
      </c>
      <c r="B32" s="126"/>
      <c r="C32" s="128"/>
      <c r="D32" s="122"/>
      <c r="E32" s="129"/>
    </row>
    <row r="33" spans="1:5" x14ac:dyDescent="0.2">
      <c r="A33" s="131"/>
      <c r="B33" s="132" t="s">
        <v>746</v>
      </c>
      <c r="C33" s="133"/>
      <c r="D33" s="134" t="s">
        <v>747</v>
      </c>
      <c r="E33" s="135">
        <f>E13+E14+E15+E16+E18+E19+E20+E21+E22+E23+E24+E25+E26+E27+E28+E29+E30</f>
        <v>248</v>
      </c>
    </row>
    <row r="34" spans="1:5" x14ac:dyDescent="0.2">
      <c r="A34" s="136"/>
      <c r="B34" s="136"/>
      <c r="C34" s="136"/>
      <c r="D34" s="137" t="s">
        <v>748</v>
      </c>
      <c r="E34" s="138">
        <v>0</v>
      </c>
    </row>
    <row r="35" spans="1:5" x14ac:dyDescent="0.2">
      <c r="E35" s="140"/>
    </row>
    <row r="36" spans="1:5" x14ac:dyDescent="0.2">
      <c r="B36" s="141"/>
      <c r="C36" s="142"/>
      <c r="E36" s="140"/>
    </row>
    <row r="37" spans="1:5" x14ac:dyDescent="0.2">
      <c r="A37" s="143"/>
      <c r="B37" s="143"/>
      <c r="E37" s="142"/>
    </row>
    <row r="38" spans="1:5" x14ac:dyDescent="0.2">
      <c r="A38" s="143"/>
      <c r="B38" s="143"/>
    </row>
  </sheetData>
  <mergeCells count="7">
    <mergeCell ref="A11:D11"/>
    <mergeCell ref="A3:E3"/>
    <mergeCell ref="A4:E4"/>
    <mergeCell ref="A5:D5"/>
    <mergeCell ref="A7:D7"/>
    <mergeCell ref="A8:D8"/>
    <mergeCell ref="A9:D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workbookViewId="0">
      <selection activeCell="B63" sqref="B63"/>
    </sheetView>
  </sheetViews>
  <sheetFormatPr defaultRowHeight="15" x14ac:dyDescent="0.25"/>
  <cols>
    <col min="1" max="1" width="71.42578125" customWidth="1"/>
    <col min="2" max="2" width="20.140625" customWidth="1"/>
    <col min="3" max="3" width="12.5703125" customWidth="1"/>
    <col min="4" max="4" width="11.85546875" customWidth="1"/>
    <col min="257" max="257" width="71.42578125" customWidth="1"/>
    <col min="258" max="258" width="20.140625" customWidth="1"/>
    <col min="259" max="259" width="12.5703125" customWidth="1"/>
    <col min="260" max="260" width="11.85546875" customWidth="1"/>
    <col min="513" max="513" width="71.42578125" customWidth="1"/>
    <col min="514" max="514" width="20.140625" customWidth="1"/>
    <col min="515" max="515" width="12.5703125" customWidth="1"/>
    <col min="516" max="516" width="11.85546875" customWidth="1"/>
    <col min="769" max="769" width="71.42578125" customWidth="1"/>
    <col min="770" max="770" width="20.140625" customWidth="1"/>
    <col min="771" max="771" width="12.5703125" customWidth="1"/>
    <col min="772" max="772" width="11.85546875" customWidth="1"/>
    <col min="1025" max="1025" width="71.42578125" customWidth="1"/>
    <col min="1026" max="1026" width="20.140625" customWidth="1"/>
    <col min="1027" max="1027" width="12.5703125" customWidth="1"/>
    <col min="1028" max="1028" width="11.85546875" customWidth="1"/>
    <col min="1281" max="1281" width="71.42578125" customWidth="1"/>
    <col min="1282" max="1282" width="20.140625" customWidth="1"/>
    <col min="1283" max="1283" width="12.5703125" customWidth="1"/>
    <col min="1284" max="1284" width="11.85546875" customWidth="1"/>
    <col min="1537" max="1537" width="71.42578125" customWidth="1"/>
    <col min="1538" max="1538" width="20.140625" customWidth="1"/>
    <col min="1539" max="1539" width="12.5703125" customWidth="1"/>
    <col min="1540" max="1540" width="11.85546875" customWidth="1"/>
    <col min="1793" max="1793" width="71.42578125" customWidth="1"/>
    <col min="1794" max="1794" width="20.140625" customWidth="1"/>
    <col min="1795" max="1795" width="12.5703125" customWidth="1"/>
    <col min="1796" max="1796" width="11.85546875" customWidth="1"/>
    <col min="2049" max="2049" width="71.42578125" customWidth="1"/>
    <col min="2050" max="2050" width="20.140625" customWidth="1"/>
    <col min="2051" max="2051" width="12.5703125" customWidth="1"/>
    <col min="2052" max="2052" width="11.85546875" customWidth="1"/>
    <col min="2305" max="2305" width="71.42578125" customWidth="1"/>
    <col min="2306" max="2306" width="20.140625" customWidth="1"/>
    <col min="2307" max="2307" width="12.5703125" customWidth="1"/>
    <col min="2308" max="2308" width="11.85546875" customWidth="1"/>
    <col min="2561" max="2561" width="71.42578125" customWidth="1"/>
    <col min="2562" max="2562" width="20.140625" customWidth="1"/>
    <col min="2563" max="2563" width="12.5703125" customWidth="1"/>
    <col min="2564" max="2564" width="11.85546875" customWidth="1"/>
    <col min="2817" max="2817" width="71.42578125" customWidth="1"/>
    <col min="2818" max="2818" width="20.140625" customWidth="1"/>
    <col min="2819" max="2819" width="12.5703125" customWidth="1"/>
    <col min="2820" max="2820" width="11.85546875" customWidth="1"/>
    <col min="3073" max="3073" width="71.42578125" customWidth="1"/>
    <col min="3074" max="3074" width="20.140625" customWidth="1"/>
    <col min="3075" max="3075" width="12.5703125" customWidth="1"/>
    <col min="3076" max="3076" width="11.85546875" customWidth="1"/>
    <col min="3329" max="3329" width="71.42578125" customWidth="1"/>
    <col min="3330" max="3330" width="20.140625" customWidth="1"/>
    <col min="3331" max="3331" width="12.5703125" customWidth="1"/>
    <col min="3332" max="3332" width="11.85546875" customWidth="1"/>
    <col min="3585" max="3585" width="71.42578125" customWidth="1"/>
    <col min="3586" max="3586" width="20.140625" customWidth="1"/>
    <col min="3587" max="3587" width="12.5703125" customWidth="1"/>
    <col min="3588" max="3588" width="11.85546875" customWidth="1"/>
    <col min="3841" max="3841" width="71.42578125" customWidth="1"/>
    <col min="3842" max="3842" width="20.140625" customWidth="1"/>
    <col min="3843" max="3843" width="12.5703125" customWidth="1"/>
    <col min="3844" max="3844" width="11.85546875" customWidth="1"/>
    <col min="4097" max="4097" width="71.42578125" customWidth="1"/>
    <col min="4098" max="4098" width="20.140625" customWidth="1"/>
    <col min="4099" max="4099" width="12.5703125" customWidth="1"/>
    <col min="4100" max="4100" width="11.85546875" customWidth="1"/>
    <col min="4353" max="4353" width="71.42578125" customWidth="1"/>
    <col min="4354" max="4354" width="20.140625" customWidth="1"/>
    <col min="4355" max="4355" width="12.5703125" customWidth="1"/>
    <col min="4356" max="4356" width="11.85546875" customWidth="1"/>
    <col min="4609" max="4609" width="71.42578125" customWidth="1"/>
    <col min="4610" max="4610" width="20.140625" customWidth="1"/>
    <col min="4611" max="4611" width="12.5703125" customWidth="1"/>
    <col min="4612" max="4612" width="11.85546875" customWidth="1"/>
    <col min="4865" max="4865" width="71.42578125" customWidth="1"/>
    <col min="4866" max="4866" width="20.140625" customWidth="1"/>
    <col min="4867" max="4867" width="12.5703125" customWidth="1"/>
    <col min="4868" max="4868" width="11.85546875" customWidth="1"/>
    <col min="5121" max="5121" width="71.42578125" customWidth="1"/>
    <col min="5122" max="5122" width="20.140625" customWidth="1"/>
    <col min="5123" max="5123" width="12.5703125" customWidth="1"/>
    <col min="5124" max="5124" width="11.85546875" customWidth="1"/>
    <col min="5377" max="5377" width="71.42578125" customWidth="1"/>
    <col min="5378" max="5378" width="20.140625" customWidth="1"/>
    <col min="5379" max="5379" width="12.5703125" customWidth="1"/>
    <col min="5380" max="5380" width="11.85546875" customWidth="1"/>
    <col min="5633" max="5633" width="71.42578125" customWidth="1"/>
    <col min="5634" max="5634" width="20.140625" customWidth="1"/>
    <col min="5635" max="5635" width="12.5703125" customWidth="1"/>
    <col min="5636" max="5636" width="11.85546875" customWidth="1"/>
    <col min="5889" max="5889" width="71.42578125" customWidth="1"/>
    <col min="5890" max="5890" width="20.140625" customWidth="1"/>
    <col min="5891" max="5891" width="12.5703125" customWidth="1"/>
    <col min="5892" max="5892" width="11.85546875" customWidth="1"/>
    <col min="6145" max="6145" width="71.42578125" customWidth="1"/>
    <col min="6146" max="6146" width="20.140625" customWidth="1"/>
    <col min="6147" max="6147" width="12.5703125" customWidth="1"/>
    <col min="6148" max="6148" width="11.85546875" customWidth="1"/>
    <col min="6401" max="6401" width="71.42578125" customWidth="1"/>
    <col min="6402" max="6402" width="20.140625" customWidth="1"/>
    <col min="6403" max="6403" width="12.5703125" customWidth="1"/>
    <col min="6404" max="6404" width="11.85546875" customWidth="1"/>
    <col min="6657" max="6657" width="71.42578125" customWidth="1"/>
    <col min="6658" max="6658" width="20.140625" customWidth="1"/>
    <col min="6659" max="6659" width="12.5703125" customWidth="1"/>
    <col min="6660" max="6660" width="11.85546875" customWidth="1"/>
    <col min="6913" max="6913" width="71.42578125" customWidth="1"/>
    <col min="6914" max="6914" width="20.140625" customWidth="1"/>
    <col min="6915" max="6915" width="12.5703125" customWidth="1"/>
    <col min="6916" max="6916" width="11.85546875" customWidth="1"/>
    <col min="7169" max="7169" width="71.42578125" customWidth="1"/>
    <col min="7170" max="7170" width="20.140625" customWidth="1"/>
    <col min="7171" max="7171" width="12.5703125" customWidth="1"/>
    <col min="7172" max="7172" width="11.85546875" customWidth="1"/>
    <col min="7425" max="7425" width="71.42578125" customWidth="1"/>
    <col min="7426" max="7426" width="20.140625" customWidth="1"/>
    <col min="7427" max="7427" width="12.5703125" customWidth="1"/>
    <col min="7428" max="7428" width="11.85546875" customWidth="1"/>
    <col min="7681" max="7681" width="71.42578125" customWidth="1"/>
    <col min="7682" max="7682" width="20.140625" customWidth="1"/>
    <col min="7683" max="7683" width="12.5703125" customWidth="1"/>
    <col min="7684" max="7684" width="11.85546875" customWidth="1"/>
    <col min="7937" max="7937" width="71.42578125" customWidth="1"/>
    <col min="7938" max="7938" width="20.140625" customWidth="1"/>
    <col min="7939" max="7939" width="12.5703125" customWidth="1"/>
    <col min="7940" max="7940" width="11.85546875" customWidth="1"/>
    <col min="8193" max="8193" width="71.42578125" customWidth="1"/>
    <col min="8194" max="8194" width="20.140625" customWidth="1"/>
    <col min="8195" max="8195" width="12.5703125" customWidth="1"/>
    <col min="8196" max="8196" width="11.85546875" customWidth="1"/>
    <col min="8449" max="8449" width="71.42578125" customWidth="1"/>
    <col min="8450" max="8450" width="20.140625" customWidth="1"/>
    <col min="8451" max="8451" width="12.5703125" customWidth="1"/>
    <col min="8452" max="8452" width="11.85546875" customWidth="1"/>
    <col min="8705" max="8705" width="71.42578125" customWidth="1"/>
    <col min="8706" max="8706" width="20.140625" customWidth="1"/>
    <col min="8707" max="8707" width="12.5703125" customWidth="1"/>
    <col min="8708" max="8708" width="11.85546875" customWidth="1"/>
    <col min="8961" max="8961" width="71.42578125" customWidth="1"/>
    <col min="8962" max="8962" width="20.140625" customWidth="1"/>
    <col min="8963" max="8963" width="12.5703125" customWidth="1"/>
    <col min="8964" max="8964" width="11.85546875" customWidth="1"/>
    <col min="9217" max="9217" width="71.42578125" customWidth="1"/>
    <col min="9218" max="9218" width="20.140625" customWidth="1"/>
    <col min="9219" max="9219" width="12.5703125" customWidth="1"/>
    <col min="9220" max="9220" width="11.85546875" customWidth="1"/>
    <col min="9473" max="9473" width="71.42578125" customWidth="1"/>
    <col min="9474" max="9474" width="20.140625" customWidth="1"/>
    <col min="9475" max="9475" width="12.5703125" customWidth="1"/>
    <col min="9476" max="9476" width="11.85546875" customWidth="1"/>
    <col min="9729" max="9729" width="71.42578125" customWidth="1"/>
    <col min="9730" max="9730" width="20.140625" customWidth="1"/>
    <col min="9731" max="9731" width="12.5703125" customWidth="1"/>
    <col min="9732" max="9732" width="11.85546875" customWidth="1"/>
    <col min="9985" max="9985" width="71.42578125" customWidth="1"/>
    <col min="9986" max="9986" width="20.140625" customWidth="1"/>
    <col min="9987" max="9987" width="12.5703125" customWidth="1"/>
    <col min="9988" max="9988" width="11.85546875" customWidth="1"/>
    <col min="10241" max="10241" width="71.42578125" customWidth="1"/>
    <col min="10242" max="10242" width="20.140625" customWidth="1"/>
    <col min="10243" max="10243" width="12.5703125" customWidth="1"/>
    <col min="10244" max="10244" width="11.85546875" customWidth="1"/>
    <col min="10497" max="10497" width="71.42578125" customWidth="1"/>
    <col min="10498" max="10498" width="20.140625" customWidth="1"/>
    <col min="10499" max="10499" width="12.5703125" customWidth="1"/>
    <col min="10500" max="10500" width="11.85546875" customWidth="1"/>
    <col min="10753" max="10753" width="71.42578125" customWidth="1"/>
    <col min="10754" max="10754" width="20.140625" customWidth="1"/>
    <col min="10755" max="10755" width="12.5703125" customWidth="1"/>
    <col min="10756" max="10756" width="11.85546875" customWidth="1"/>
    <col min="11009" max="11009" width="71.42578125" customWidth="1"/>
    <col min="11010" max="11010" width="20.140625" customWidth="1"/>
    <col min="11011" max="11011" width="12.5703125" customWidth="1"/>
    <col min="11012" max="11012" width="11.85546875" customWidth="1"/>
    <col min="11265" max="11265" width="71.42578125" customWidth="1"/>
    <col min="11266" max="11266" width="20.140625" customWidth="1"/>
    <col min="11267" max="11267" width="12.5703125" customWidth="1"/>
    <col min="11268" max="11268" width="11.85546875" customWidth="1"/>
    <col min="11521" max="11521" width="71.42578125" customWidth="1"/>
    <col min="11522" max="11522" width="20.140625" customWidth="1"/>
    <col min="11523" max="11523" width="12.5703125" customWidth="1"/>
    <col min="11524" max="11524" width="11.85546875" customWidth="1"/>
    <col min="11777" max="11777" width="71.42578125" customWidth="1"/>
    <col min="11778" max="11778" width="20.140625" customWidth="1"/>
    <col min="11779" max="11779" width="12.5703125" customWidth="1"/>
    <col min="11780" max="11780" width="11.85546875" customWidth="1"/>
    <col min="12033" max="12033" width="71.42578125" customWidth="1"/>
    <col min="12034" max="12034" width="20.140625" customWidth="1"/>
    <col min="12035" max="12035" width="12.5703125" customWidth="1"/>
    <col min="12036" max="12036" width="11.85546875" customWidth="1"/>
    <col min="12289" max="12289" width="71.42578125" customWidth="1"/>
    <col min="12290" max="12290" width="20.140625" customWidth="1"/>
    <col min="12291" max="12291" width="12.5703125" customWidth="1"/>
    <col min="12292" max="12292" width="11.85546875" customWidth="1"/>
    <col min="12545" max="12545" width="71.42578125" customWidth="1"/>
    <col min="12546" max="12546" width="20.140625" customWidth="1"/>
    <col min="12547" max="12547" width="12.5703125" customWidth="1"/>
    <col min="12548" max="12548" width="11.85546875" customWidth="1"/>
    <col min="12801" max="12801" width="71.42578125" customWidth="1"/>
    <col min="12802" max="12802" width="20.140625" customWidth="1"/>
    <col min="12803" max="12803" width="12.5703125" customWidth="1"/>
    <col min="12804" max="12804" width="11.85546875" customWidth="1"/>
    <col min="13057" max="13057" width="71.42578125" customWidth="1"/>
    <col min="13058" max="13058" width="20.140625" customWidth="1"/>
    <col min="13059" max="13059" width="12.5703125" customWidth="1"/>
    <col min="13060" max="13060" width="11.85546875" customWidth="1"/>
    <col min="13313" max="13313" width="71.42578125" customWidth="1"/>
    <col min="13314" max="13314" width="20.140625" customWidth="1"/>
    <col min="13315" max="13315" width="12.5703125" customWidth="1"/>
    <col min="13316" max="13316" width="11.85546875" customWidth="1"/>
    <col min="13569" max="13569" width="71.42578125" customWidth="1"/>
    <col min="13570" max="13570" width="20.140625" customWidth="1"/>
    <col min="13571" max="13571" width="12.5703125" customWidth="1"/>
    <col min="13572" max="13572" width="11.85546875" customWidth="1"/>
    <col min="13825" max="13825" width="71.42578125" customWidth="1"/>
    <col min="13826" max="13826" width="20.140625" customWidth="1"/>
    <col min="13827" max="13827" width="12.5703125" customWidth="1"/>
    <col min="13828" max="13828" width="11.85546875" customWidth="1"/>
    <col min="14081" max="14081" width="71.42578125" customWidth="1"/>
    <col min="14082" max="14082" width="20.140625" customWidth="1"/>
    <col min="14083" max="14083" width="12.5703125" customWidth="1"/>
    <col min="14084" max="14084" width="11.85546875" customWidth="1"/>
    <col min="14337" max="14337" width="71.42578125" customWidth="1"/>
    <col min="14338" max="14338" width="20.140625" customWidth="1"/>
    <col min="14339" max="14339" width="12.5703125" customWidth="1"/>
    <col min="14340" max="14340" width="11.85546875" customWidth="1"/>
    <col min="14593" max="14593" width="71.42578125" customWidth="1"/>
    <col min="14594" max="14594" width="20.140625" customWidth="1"/>
    <col min="14595" max="14595" width="12.5703125" customWidth="1"/>
    <col min="14596" max="14596" width="11.85546875" customWidth="1"/>
    <col min="14849" max="14849" width="71.42578125" customWidth="1"/>
    <col min="14850" max="14850" width="20.140625" customWidth="1"/>
    <col min="14851" max="14851" width="12.5703125" customWidth="1"/>
    <col min="14852" max="14852" width="11.85546875" customWidth="1"/>
    <col min="15105" max="15105" width="71.42578125" customWidth="1"/>
    <col min="15106" max="15106" width="20.140625" customWidth="1"/>
    <col min="15107" max="15107" width="12.5703125" customWidth="1"/>
    <col min="15108" max="15108" width="11.85546875" customWidth="1"/>
    <col min="15361" max="15361" width="71.42578125" customWidth="1"/>
    <col min="15362" max="15362" width="20.140625" customWidth="1"/>
    <col min="15363" max="15363" width="12.5703125" customWidth="1"/>
    <col min="15364" max="15364" width="11.85546875" customWidth="1"/>
    <col min="15617" max="15617" width="71.42578125" customWidth="1"/>
    <col min="15618" max="15618" width="20.140625" customWidth="1"/>
    <col min="15619" max="15619" width="12.5703125" customWidth="1"/>
    <col min="15620" max="15620" width="11.85546875" customWidth="1"/>
    <col min="15873" max="15873" width="71.42578125" customWidth="1"/>
    <col min="15874" max="15874" width="20.140625" customWidth="1"/>
    <col min="15875" max="15875" width="12.5703125" customWidth="1"/>
    <col min="15876" max="15876" width="11.85546875" customWidth="1"/>
    <col min="16129" max="16129" width="71.42578125" customWidth="1"/>
    <col min="16130" max="16130" width="20.140625" customWidth="1"/>
    <col min="16131" max="16131" width="12.5703125" customWidth="1"/>
    <col min="16132" max="16132" width="11.85546875" customWidth="1"/>
  </cols>
  <sheetData>
    <row r="1" spans="1:5" x14ac:dyDescent="0.25">
      <c r="E1" s="58" t="s">
        <v>208</v>
      </c>
    </row>
    <row r="3" spans="1:5" x14ac:dyDescent="0.25">
      <c r="A3" s="200" t="s">
        <v>209</v>
      </c>
      <c r="B3" s="200"/>
      <c r="C3" s="200"/>
      <c r="D3" s="200"/>
      <c r="E3" s="200"/>
    </row>
    <row r="4" spans="1:5" x14ac:dyDescent="0.25">
      <c r="A4" s="200" t="s">
        <v>1208</v>
      </c>
      <c r="B4" s="200"/>
      <c r="C4" s="200"/>
      <c r="D4" s="200"/>
      <c r="E4" s="200"/>
    </row>
    <row r="5" spans="1:5" ht="15.4" customHeight="1" x14ac:dyDescent="0.25">
      <c r="A5" s="198"/>
      <c r="B5" s="199"/>
      <c r="C5" s="199"/>
      <c r="D5" s="199"/>
    </row>
    <row r="6" spans="1:5" x14ac:dyDescent="0.25">
      <c r="A6" s="41"/>
      <c r="B6" s="41"/>
      <c r="C6" s="41"/>
      <c r="D6" s="41"/>
      <c r="E6" s="59" t="s">
        <v>210</v>
      </c>
    </row>
    <row r="7" spans="1:5" ht="39.6" customHeight="1" x14ac:dyDescent="0.25">
      <c r="A7" s="42" t="s">
        <v>34</v>
      </c>
      <c r="B7" s="42" t="s">
        <v>35</v>
      </c>
      <c r="C7" s="42" t="s">
        <v>36</v>
      </c>
      <c r="D7" s="43" t="s">
        <v>1209</v>
      </c>
      <c r="E7" s="44" t="s">
        <v>37</v>
      </c>
    </row>
    <row r="8" spans="1:5" ht="15.75" thickBot="1" x14ac:dyDescent="0.3">
      <c r="A8" s="42" t="s">
        <v>38</v>
      </c>
      <c r="B8" s="45" t="s">
        <v>39</v>
      </c>
      <c r="C8" s="45" t="s">
        <v>40</v>
      </c>
      <c r="D8" s="46" t="s">
        <v>41</v>
      </c>
      <c r="E8" s="47"/>
    </row>
    <row r="9" spans="1:5" x14ac:dyDescent="0.25">
      <c r="A9" s="48" t="s">
        <v>42</v>
      </c>
      <c r="B9" s="49" t="s">
        <v>43</v>
      </c>
      <c r="C9" s="50">
        <v>38675</v>
      </c>
      <c r="D9" s="51">
        <v>18846</v>
      </c>
      <c r="E9" s="52">
        <f>D9/C9*100</f>
        <v>48.72915319974144</v>
      </c>
    </row>
    <row r="10" spans="1:5" x14ac:dyDescent="0.25">
      <c r="A10" s="48" t="s">
        <v>44</v>
      </c>
      <c r="B10" s="49" t="s">
        <v>45</v>
      </c>
      <c r="C10" s="50">
        <v>30256</v>
      </c>
      <c r="D10" s="51">
        <v>14930</v>
      </c>
      <c r="E10" s="52">
        <f t="shared" ref="E10:E73" si="0">D10/C10*100</f>
        <v>49.345584346906399</v>
      </c>
    </row>
    <row r="11" spans="1:5" x14ac:dyDescent="0.25">
      <c r="A11" s="53" t="s">
        <v>46</v>
      </c>
      <c r="B11" s="54" t="s">
        <v>47</v>
      </c>
      <c r="C11" s="55">
        <v>30256</v>
      </c>
      <c r="D11" s="56">
        <v>14930</v>
      </c>
      <c r="E11" s="57">
        <f t="shared" si="0"/>
        <v>49.345584346906399</v>
      </c>
    </row>
    <row r="12" spans="1:5" ht="56.25" x14ac:dyDescent="0.25">
      <c r="A12" s="53" t="s">
        <v>48</v>
      </c>
      <c r="B12" s="54" t="s">
        <v>49</v>
      </c>
      <c r="C12" s="55">
        <v>29676</v>
      </c>
      <c r="D12" s="56">
        <v>14849</v>
      </c>
      <c r="E12" s="57">
        <f>D12/C12*100</f>
        <v>50.037066990160397</v>
      </c>
    </row>
    <row r="13" spans="1:5" ht="56.25" x14ac:dyDescent="0.25">
      <c r="A13" s="53" t="s">
        <v>50</v>
      </c>
      <c r="B13" s="54" t="s">
        <v>51</v>
      </c>
      <c r="C13" s="55">
        <v>15</v>
      </c>
      <c r="D13" s="56">
        <v>0</v>
      </c>
      <c r="E13" s="57">
        <f t="shared" si="0"/>
        <v>0</v>
      </c>
    </row>
    <row r="14" spans="1:5" ht="45" x14ac:dyDescent="0.25">
      <c r="A14" s="53" t="s">
        <v>52</v>
      </c>
      <c r="B14" s="54" t="s">
        <v>53</v>
      </c>
      <c r="C14" s="55">
        <v>565</v>
      </c>
      <c r="D14" s="56">
        <v>79.91</v>
      </c>
      <c r="E14" s="57">
        <f t="shared" si="0"/>
        <v>14.143362831858406</v>
      </c>
    </row>
    <row r="15" spans="1:5" ht="22.5" x14ac:dyDescent="0.25">
      <c r="A15" s="48" t="s">
        <v>54</v>
      </c>
      <c r="B15" s="49" t="s">
        <v>55</v>
      </c>
      <c r="C15" s="50">
        <v>1609</v>
      </c>
      <c r="D15" s="51">
        <v>774.55583999999999</v>
      </c>
      <c r="E15" s="52">
        <f t="shared" si="0"/>
        <v>48.138958359229335</v>
      </c>
    </row>
    <row r="16" spans="1:5" ht="22.5" x14ac:dyDescent="0.25">
      <c r="A16" s="53" t="s">
        <v>56</v>
      </c>
      <c r="B16" s="54" t="s">
        <v>57</v>
      </c>
      <c r="C16" s="55">
        <v>1609</v>
      </c>
      <c r="D16" s="56">
        <v>774.55583999999999</v>
      </c>
      <c r="E16" s="57">
        <f t="shared" si="0"/>
        <v>48.138958359229335</v>
      </c>
    </row>
    <row r="17" spans="1:5" ht="33.75" x14ac:dyDescent="0.25">
      <c r="A17" s="53" t="s">
        <v>58</v>
      </c>
      <c r="B17" s="54" t="s">
        <v>59</v>
      </c>
      <c r="C17" s="55">
        <v>627</v>
      </c>
      <c r="D17" s="56">
        <v>395.66055999999998</v>
      </c>
      <c r="E17" s="57">
        <f t="shared" si="0"/>
        <v>63.103757575757569</v>
      </c>
    </row>
    <row r="18" spans="1:5" ht="45" x14ac:dyDescent="0.25">
      <c r="A18" s="53" t="s">
        <v>60</v>
      </c>
      <c r="B18" s="54" t="s">
        <v>61</v>
      </c>
      <c r="C18" s="55">
        <v>32</v>
      </c>
      <c r="D18" s="56">
        <v>2.2896299999999998</v>
      </c>
      <c r="E18" s="57">
        <f t="shared" si="0"/>
        <v>7.1550937499999998</v>
      </c>
    </row>
    <row r="19" spans="1:5" ht="33.75" x14ac:dyDescent="0.25">
      <c r="A19" s="53" t="s">
        <v>62</v>
      </c>
      <c r="B19" s="54" t="s">
        <v>63</v>
      </c>
      <c r="C19" s="55">
        <v>950</v>
      </c>
      <c r="D19" s="56">
        <v>427.94878</v>
      </c>
      <c r="E19" s="57">
        <f t="shared" si="0"/>
        <v>45.047240000000002</v>
      </c>
    </row>
    <row r="20" spans="1:5" ht="33.75" x14ac:dyDescent="0.25">
      <c r="A20" s="53" t="s">
        <v>64</v>
      </c>
      <c r="B20" s="54" t="s">
        <v>65</v>
      </c>
      <c r="C20" s="55">
        <v>0</v>
      </c>
      <c r="D20" s="56">
        <v>-51.373130000000003</v>
      </c>
      <c r="E20" s="57"/>
    </row>
    <row r="21" spans="1:5" x14ac:dyDescent="0.25">
      <c r="A21" s="48" t="s">
        <v>66</v>
      </c>
      <c r="B21" s="49" t="s">
        <v>67</v>
      </c>
      <c r="C21" s="50">
        <v>1573</v>
      </c>
      <c r="D21" s="51">
        <v>1020.76771</v>
      </c>
      <c r="E21" s="52">
        <f t="shared" si="0"/>
        <v>64.893052129688485</v>
      </c>
    </row>
    <row r="22" spans="1:5" x14ac:dyDescent="0.25">
      <c r="A22" s="53" t="s">
        <v>68</v>
      </c>
      <c r="B22" s="54" t="s">
        <v>69</v>
      </c>
      <c r="C22" s="55">
        <v>992</v>
      </c>
      <c r="D22" s="56">
        <v>542.62577999999996</v>
      </c>
      <c r="E22" s="57">
        <f t="shared" si="0"/>
        <v>54.700179435483861</v>
      </c>
    </row>
    <row r="23" spans="1:5" ht="22.5" x14ac:dyDescent="0.25">
      <c r="A23" s="53" t="s">
        <v>70</v>
      </c>
      <c r="B23" s="54" t="s">
        <v>71</v>
      </c>
      <c r="C23" s="55">
        <v>793</v>
      </c>
      <c r="D23" s="56">
        <v>465.97438</v>
      </c>
      <c r="E23" s="57">
        <f t="shared" si="0"/>
        <v>58.76095586380832</v>
      </c>
    </row>
    <row r="24" spans="1:5" ht="22.5" x14ac:dyDescent="0.25">
      <c r="A24" s="53" t="s">
        <v>72</v>
      </c>
      <c r="B24" s="54" t="s">
        <v>73</v>
      </c>
      <c r="C24" s="55">
        <v>199</v>
      </c>
      <c r="D24" s="56">
        <v>76.651399999999995</v>
      </c>
      <c r="E24" s="57">
        <f t="shared" si="0"/>
        <v>38.518291457286431</v>
      </c>
    </row>
    <row r="25" spans="1:5" x14ac:dyDescent="0.25">
      <c r="A25" s="53" t="s">
        <v>74</v>
      </c>
      <c r="B25" s="54" t="s">
        <v>75</v>
      </c>
      <c r="C25" s="55">
        <v>0</v>
      </c>
      <c r="D25" s="56">
        <v>0.5</v>
      </c>
      <c r="E25" s="57"/>
    </row>
    <row r="26" spans="1:5" ht="33.75" x14ac:dyDescent="0.25">
      <c r="A26" s="53" t="s">
        <v>76</v>
      </c>
      <c r="B26" s="54" t="s">
        <v>77</v>
      </c>
      <c r="C26" s="55">
        <v>0</v>
      </c>
      <c r="D26" s="56">
        <v>0.5</v>
      </c>
      <c r="E26" s="57"/>
    </row>
    <row r="27" spans="1:5" x14ac:dyDescent="0.25">
      <c r="A27" s="53" t="s">
        <v>78</v>
      </c>
      <c r="B27" s="54" t="s">
        <v>79</v>
      </c>
      <c r="C27" s="55">
        <v>95</v>
      </c>
      <c r="D27" s="56">
        <v>53.821629999999999</v>
      </c>
      <c r="E27" s="57">
        <f t="shared" si="0"/>
        <v>56.654347368421057</v>
      </c>
    </row>
    <row r="28" spans="1:5" x14ac:dyDescent="0.25">
      <c r="A28" s="53" t="s">
        <v>80</v>
      </c>
      <c r="B28" s="54" t="s">
        <v>81</v>
      </c>
      <c r="C28" s="55">
        <v>486</v>
      </c>
      <c r="D28" s="56">
        <v>423.81279000000001</v>
      </c>
      <c r="E28" s="57">
        <f t="shared" si="0"/>
        <v>87.20427777777779</v>
      </c>
    </row>
    <row r="29" spans="1:5" x14ac:dyDescent="0.25">
      <c r="A29" s="48" t="s">
        <v>82</v>
      </c>
      <c r="B29" s="49" t="s">
        <v>83</v>
      </c>
      <c r="C29" s="50">
        <v>1741</v>
      </c>
      <c r="D29" s="51">
        <v>299.185</v>
      </c>
      <c r="E29" s="52">
        <f t="shared" si="0"/>
        <v>17.184663986214819</v>
      </c>
    </row>
    <row r="30" spans="1:5" x14ac:dyDescent="0.25">
      <c r="A30" s="53" t="s">
        <v>84</v>
      </c>
      <c r="B30" s="54" t="s">
        <v>85</v>
      </c>
      <c r="C30" s="55">
        <v>1741</v>
      </c>
      <c r="D30" s="56">
        <v>299.185</v>
      </c>
      <c r="E30" s="57">
        <f t="shared" si="0"/>
        <v>17.184663986214819</v>
      </c>
    </row>
    <row r="31" spans="1:5" x14ac:dyDescent="0.25">
      <c r="A31" s="48" t="s">
        <v>86</v>
      </c>
      <c r="B31" s="49" t="s">
        <v>87</v>
      </c>
      <c r="C31" s="50">
        <v>1742</v>
      </c>
      <c r="D31" s="51">
        <v>848.47817999999995</v>
      </c>
      <c r="E31" s="52">
        <f t="shared" si="0"/>
        <v>48.707128587830077</v>
      </c>
    </row>
    <row r="32" spans="1:5" ht="22.5" x14ac:dyDescent="0.25">
      <c r="A32" s="53" t="s">
        <v>88</v>
      </c>
      <c r="B32" s="54" t="s">
        <v>89</v>
      </c>
      <c r="C32" s="55">
        <v>1742</v>
      </c>
      <c r="D32" s="56">
        <v>848.47817999999995</v>
      </c>
      <c r="E32" s="57">
        <f t="shared" si="0"/>
        <v>48.707128587830077</v>
      </c>
    </row>
    <row r="33" spans="1:5" ht="22.5" x14ac:dyDescent="0.25">
      <c r="A33" s="48" t="s">
        <v>90</v>
      </c>
      <c r="B33" s="49" t="s">
        <v>91</v>
      </c>
      <c r="C33" s="50">
        <v>1225</v>
      </c>
      <c r="D33" s="51">
        <v>655.36167999999998</v>
      </c>
      <c r="E33" s="52">
        <f t="shared" si="0"/>
        <v>53.498912653061225</v>
      </c>
    </row>
    <row r="34" spans="1:5" ht="45" x14ac:dyDescent="0.25">
      <c r="A34" s="53" t="s">
        <v>92</v>
      </c>
      <c r="B34" s="54" t="s">
        <v>93</v>
      </c>
      <c r="C34" s="55">
        <v>1225</v>
      </c>
      <c r="D34" s="51">
        <v>655.36167999999998</v>
      </c>
      <c r="E34" s="57">
        <f t="shared" si="0"/>
        <v>53.498912653061225</v>
      </c>
    </row>
    <row r="35" spans="1:5" ht="33.75" x14ac:dyDescent="0.25">
      <c r="A35" s="53" t="s">
        <v>94</v>
      </c>
      <c r="B35" s="54" t="s">
        <v>95</v>
      </c>
      <c r="C35" s="55">
        <v>1078</v>
      </c>
      <c r="D35" s="56">
        <v>634.76517999999999</v>
      </c>
      <c r="E35" s="57">
        <f t="shared" si="0"/>
        <v>58.883597402597395</v>
      </c>
    </row>
    <row r="36" spans="1:5" ht="45" x14ac:dyDescent="0.25">
      <c r="A36" s="53" t="s">
        <v>96</v>
      </c>
      <c r="B36" s="54" t="s">
        <v>97</v>
      </c>
      <c r="C36" s="55">
        <v>147</v>
      </c>
      <c r="D36" s="56">
        <v>20.198350000000001</v>
      </c>
      <c r="E36" s="57">
        <f t="shared" si="0"/>
        <v>13.740374149659864</v>
      </c>
    </row>
    <row r="37" spans="1:5" x14ac:dyDescent="0.25">
      <c r="A37" s="48" t="s">
        <v>98</v>
      </c>
      <c r="B37" s="49" t="s">
        <v>99</v>
      </c>
      <c r="C37" s="50">
        <v>86</v>
      </c>
      <c r="D37" s="51">
        <v>40.679969999999997</v>
      </c>
      <c r="E37" s="52">
        <f t="shared" si="0"/>
        <v>47.302290697674415</v>
      </c>
    </row>
    <row r="38" spans="1:5" x14ac:dyDescent="0.25">
      <c r="A38" s="53" t="s">
        <v>100</v>
      </c>
      <c r="B38" s="54" t="s">
        <v>101</v>
      </c>
      <c r="C38" s="55">
        <v>86</v>
      </c>
      <c r="D38" s="56">
        <v>40.679969999999997</v>
      </c>
      <c r="E38" s="57">
        <f t="shared" si="0"/>
        <v>47.302290697674415</v>
      </c>
    </row>
    <row r="39" spans="1:5" ht="22.5" x14ac:dyDescent="0.25">
      <c r="A39" s="53" t="s">
        <v>102</v>
      </c>
      <c r="B39" s="54" t="s">
        <v>103</v>
      </c>
      <c r="C39" s="55">
        <v>10</v>
      </c>
      <c r="D39" s="56">
        <v>5.0758000000000001</v>
      </c>
      <c r="E39" s="57">
        <f t="shared" si="0"/>
        <v>50.758000000000003</v>
      </c>
    </row>
    <row r="40" spans="1:5" x14ac:dyDescent="0.25">
      <c r="A40" s="53" t="s">
        <v>104</v>
      </c>
      <c r="B40" s="54" t="s">
        <v>105</v>
      </c>
      <c r="C40" s="55">
        <v>76</v>
      </c>
      <c r="D40" s="56">
        <v>35.604170000000003</v>
      </c>
      <c r="E40" s="57">
        <f t="shared" si="0"/>
        <v>46.847592105263161</v>
      </c>
    </row>
    <row r="41" spans="1:5" x14ac:dyDescent="0.25">
      <c r="A41" s="48" t="s">
        <v>106</v>
      </c>
      <c r="B41" s="49" t="s">
        <v>107</v>
      </c>
      <c r="C41" s="50">
        <v>0</v>
      </c>
      <c r="D41" s="51">
        <v>10.329000000000001</v>
      </c>
      <c r="E41" s="52"/>
    </row>
    <row r="42" spans="1:5" x14ac:dyDescent="0.25">
      <c r="A42" s="53" t="s">
        <v>108</v>
      </c>
      <c r="B42" s="54" t="s">
        <v>109</v>
      </c>
      <c r="C42" s="55">
        <v>0</v>
      </c>
      <c r="D42" s="56">
        <v>10.329000000000001</v>
      </c>
      <c r="E42" s="57"/>
    </row>
    <row r="43" spans="1:5" x14ac:dyDescent="0.25">
      <c r="A43" s="48" t="s">
        <v>110</v>
      </c>
      <c r="B43" s="49" t="s">
        <v>111</v>
      </c>
      <c r="C43" s="50">
        <v>229</v>
      </c>
      <c r="D43" s="51">
        <v>142.98274000000001</v>
      </c>
      <c r="E43" s="52">
        <f t="shared" si="0"/>
        <v>62.437877729257643</v>
      </c>
    </row>
    <row r="44" spans="1:5" ht="22.5" x14ac:dyDescent="0.25">
      <c r="A44" s="53" t="s">
        <v>112</v>
      </c>
      <c r="B44" s="54" t="s">
        <v>113</v>
      </c>
      <c r="C44" s="55">
        <v>229</v>
      </c>
      <c r="D44" s="56">
        <v>142.98274000000001</v>
      </c>
      <c r="E44" s="57">
        <f t="shared" si="0"/>
        <v>62.437877729257643</v>
      </c>
    </row>
    <row r="45" spans="1:5" x14ac:dyDescent="0.25">
      <c r="A45" s="48" t="s">
        <v>114</v>
      </c>
      <c r="B45" s="49" t="s">
        <v>115</v>
      </c>
      <c r="C45" s="50">
        <v>154</v>
      </c>
      <c r="D45" s="51">
        <v>124.01105</v>
      </c>
      <c r="E45" s="52">
        <f t="shared" si="0"/>
        <v>80.526655844155854</v>
      </c>
    </row>
    <row r="46" spans="1:5" ht="22.5" x14ac:dyDescent="0.25">
      <c r="A46" s="53" t="s">
        <v>116</v>
      </c>
      <c r="B46" s="54" t="s">
        <v>117</v>
      </c>
      <c r="C46" s="55">
        <v>123</v>
      </c>
      <c r="D46" s="56">
        <v>97.381105000000005</v>
      </c>
      <c r="E46" s="57">
        <f t="shared" si="0"/>
        <v>79.171630081300819</v>
      </c>
    </row>
    <row r="47" spans="1:5" ht="33.75" x14ac:dyDescent="0.25">
      <c r="A47" s="53" t="s">
        <v>118</v>
      </c>
      <c r="B47" s="54" t="s">
        <v>119</v>
      </c>
      <c r="C47" s="55">
        <v>3</v>
      </c>
      <c r="D47" s="56">
        <v>2.5</v>
      </c>
      <c r="E47" s="57">
        <f t="shared" si="0"/>
        <v>83.333333333333343</v>
      </c>
    </row>
    <row r="48" spans="1:5" ht="45" x14ac:dyDescent="0.25">
      <c r="A48" s="53" t="s">
        <v>120</v>
      </c>
      <c r="B48" s="54" t="s">
        <v>121</v>
      </c>
      <c r="C48" s="55">
        <v>2</v>
      </c>
      <c r="D48" s="56">
        <v>2</v>
      </c>
      <c r="E48" s="57">
        <f t="shared" si="0"/>
        <v>100</v>
      </c>
    </row>
    <row r="49" spans="1:5" ht="33.75" x14ac:dyDescent="0.25">
      <c r="A49" s="53" t="s">
        <v>122</v>
      </c>
      <c r="B49" s="54" t="s">
        <v>123</v>
      </c>
      <c r="C49" s="55">
        <v>83</v>
      </c>
      <c r="D49" s="56">
        <v>66.411050000000003</v>
      </c>
      <c r="E49" s="57">
        <f t="shared" si="0"/>
        <v>80.013313253012058</v>
      </c>
    </row>
    <row r="50" spans="1:5" ht="33.75" x14ac:dyDescent="0.25">
      <c r="A50" s="53" t="s">
        <v>124</v>
      </c>
      <c r="B50" s="54" t="s">
        <v>125</v>
      </c>
      <c r="C50" s="55">
        <v>20</v>
      </c>
      <c r="D50" s="56">
        <v>17.75</v>
      </c>
      <c r="E50" s="57">
        <f t="shared" si="0"/>
        <v>88.75</v>
      </c>
    </row>
    <row r="51" spans="1:5" ht="45" x14ac:dyDescent="0.25">
      <c r="A51" s="53" t="s">
        <v>126</v>
      </c>
      <c r="B51" s="54" t="s">
        <v>127</v>
      </c>
      <c r="C51" s="55">
        <v>2</v>
      </c>
      <c r="D51" s="56">
        <v>0.15</v>
      </c>
      <c r="E51" s="57">
        <f t="shared" si="0"/>
        <v>7.5</v>
      </c>
    </row>
    <row r="52" spans="1:5" ht="33.75" x14ac:dyDescent="0.25">
      <c r="A52" s="53" t="s">
        <v>128</v>
      </c>
      <c r="B52" s="54" t="s">
        <v>129</v>
      </c>
      <c r="C52" s="55">
        <v>1</v>
      </c>
      <c r="D52" s="56">
        <v>10.5</v>
      </c>
      <c r="E52" s="57">
        <f t="shared" si="0"/>
        <v>1050</v>
      </c>
    </row>
    <row r="53" spans="1:5" ht="33.75" x14ac:dyDescent="0.25">
      <c r="A53" s="53" t="s">
        <v>130</v>
      </c>
      <c r="B53" s="54" t="s">
        <v>131</v>
      </c>
      <c r="C53" s="55">
        <v>4</v>
      </c>
      <c r="D53" s="56">
        <v>1</v>
      </c>
      <c r="E53" s="57">
        <f t="shared" si="0"/>
        <v>25</v>
      </c>
    </row>
    <row r="54" spans="1:5" ht="33.75" x14ac:dyDescent="0.25">
      <c r="A54" s="53" t="s">
        <v>132</v>
      </c>
      <c r="B54" s="54" t="s">
        <v>133</v>
      </c>
      <c r="C54" s="55">
        <v>8</v>
      </c>
      <c r="D54" s="56">
        <v>6</v>
      </c>
      <c r="E54" s="57">
        <f t="shared" si="0"/>
        <v>75</v>
      </c>
    </row>
    <row r="55" spans="1:5" ht="56.25" x14ac:dyDescent="0.25">
      <c r="A55" s="53" t="s">
        <v>134</v>
      </c>
      <c r="B55" s="54" t="s">
        <v>135</v>
      </c>
      <c r="C55" s="55">
        <v>30</v>
      </c>
      <c r="D55" s="56">
        <v>26.7</v>
      </c>
      <c r="E55" s="57">
        <f t="shared" si="0"/>
        <v>89</v>
      </c>
    </row>
    <row r="56" spans="1:5" x14ac:dyDescent="0.25">
      <c r="A56" s="53" t="s">
        <v>136</v>
      </c>
      <c r="B56" s="54" t="s">
        <v>137</v>
      </c>
      <c r="C56" s="55">
        <v>1</v>
      </c>
      <c r="D56" s="56">
        <v>0</v>
      </c>
      <c r="E56" s="57">
        <f t="shared" si="0"/>
        <v>0</v>
      </c>
    </row>
    <row r="57" spans="1:5" x14ac:dyDescent="0.25">
      <c r="A57" s="48" t="s">
        <v>138</v>
      </c>
      <c r="B57" s="49" t="s">
        <v>139</v>
      </c>
      <c r="C57" s="50">
        <v>60</v>
      </c>
      <c r="D57" s="51">
        <v>0</v>
      </c>
      <c r="E57" s="52">
        <f t="shared" si="0"/>
        <v>0</v>
      </c>
    </row>
    <row r="58" spans="1:5" x14ac:dyDescent="0.25">
      <c r="A58" s="53" t="s">
        <v>140</v>
      </c>
      <c r="B58" s="54" t="s">
        <v>141</v>
      </c>
      <c r="C58" s="55">
        <v>60</v>
      </c>
      <c r="D58" s="56">
        <v>0</v>
      </c>
      <c r="E58" s="57">
        <f t="shared" si="0"/>
        <v>0</v>
      </c>
    </row>
    <row r="59" spans="1:5" x14ac:dyDescent="0.25">
      <c r="A59" s="48" t="s">
        <v>142</v>
      </c>
      <c r="B59" s="49" t="s">
        <v>143</v>
      </c>
      <c r="C59" s="50">
        <v>458015.60395999998</v>
      </c>
      <c r="D59" s="51">
        <v>270792.01675000001</v>
      </c>
      <c r="E59" s="52">
        <f t="shared" si="0"/>
        <v>59.122880183280643</v>
      </c>
    </row>
    <row r="60" spans="1:5" ht="22.5" x14ac:dyDescent="0.25">
      <c r="A60" s="53" t="s">
        <v>144</v>
      </c>
      <c r="B60" s="54" t="s">
        <v>145</v>
      </c>
      <c r="C60" s="55">
        <v>458015.60395999998</v>
      </c>
      <c r="D60" s="56">
        <v>270792.01675000001</v>
      </c>
      <c r="E60" s="57">
        <f t="shared" si="0"/>
        <v>59.122880183280643</v>
      </c>
    </row>
    <row r="61" spans="1:5" x14ac:dyDescent="0.25">
      <c r="A61" s="48" t="s">
        <v>146</v>
      </c>
      <c r="B61" s="49" t="s">
        <v>147</v>
      </c>
      <c r="C61" s="50">
        <v>122307</v>
      </c>
      <c r="D61" s="51">
        <v>36526.9</v>
      </c>
      <c r="E61" s="52">
        <f t="shared" si="0"/>
        <v>29.864930053063194</v>
      </c>
    </row>
    <row r="62" spans="1:5" x14ac:dyDescent="0.25">
      <c r="A62" s="53" t="s">
        <v>148</v>
      </c>
      <c r="B62" s="54" t="s">
        <v>149</v>
      </c>
      <c r="C62" s="55">
        <v>119178</v>
      </c>
      <c r="D62" s="56">
        <v>74996.78</v>
      </c>
      <c r="E62" s="57">
        <f t="shared" si="0"/>
        <v>62.928376042558185</v>
      </c>
    </row>
    <row r="63" spans="1:5" x14ac:dyDescent="0.25">
      <c r="A63" s="53" t="s">
        <v>150</v>
      </c>
      <c r="B63" s="54" t="s">
        <v>151</v>
      </c>
      <c r="C63" s="55">
        <v>3129</v>
      </c>
      <c r="D63" s="56">
        <v>1780.4</v>
      </c>
      <c r="E63" s="57">
        <f t="shared" si="0"/>
        <v>56.899968040907645</v>
      </c>
    </row>
    <row r="64" spans="1:5" ht="22.5" x14ac:dyDescent="0.25">
      <c r="A64" s="48" t="s">
        <v>152</v>
      </c>
      <c r="B64" s="49" t="s">
        <v>153</v>
      </c>
      <c r="C64" s="50">
        <v>54126.479910000002</v>
      </c>
      <c r="D64" s="51">
        <v>28455.08483</v>
      </c>
      <c r="E64" s="52">
        <f t="shared" si="0"/>
        <v>52.571467565070407</v>
      </c>
    </row>
    <row r="65" spans="1:5" ht="33.75" x14ac:dyDescent="0.25">
      <c r="A65" s="53" t="s">
        <v>154</v>
      </c>
      <c r="B65" s="54" t="s">
        <v>155</v>
      </c>
      <c r="C65" s="55">
        <v>950.17</v>
      </c>
      <c r="D65" s="56">
        <v>587.57899999999995</v>
      </c>
      <c r="E65" s="57">
        <f t="shared" si="0"/>
        <v>61.839355062778232</v>
      </c>
    </row>
    <row r="66" spans="1:5" ht="33.75" x14ac:dyDescent="0.25">
      <c r="A66" s="53" t="s">
        <v>156</v>
      </c>
      <c r="B66" s="54" t="s">
        <v>157</v>
      </c>
      <c r="C66" s="55">
        <v>6459</v>
      </c>
      <c r="D66" s="56">
        <v>4009.105</v>
      </c>
      <c r="E66" s="57">
        <f t="shared" si="0"/>
        <v>62.070057284409351</v>
      </c>
    </row>
    <row r="67" spans="1:5" x14ac:dyDescent="0.25">
      <c r="A67" s="53" t="s">
        <v>158</v>
      </c>
      <c r="B67" s="54" t="s">
        <v>159</v>
      </c>
      <c r="C67" s="55">
        <v>3068.7911099999997</v>
      </c>
      <c r="D67" s="56">
        <v>3068.7911099999997</v>
      </c>
      <c r="E67" s="57">
        <f t="shared" si="0"/>
        <v>100</v>
      </c>
    </row>
    <row r="68" spans="1:5" ht="22.5" x14ac:dyDescent="0.25">
      <c r="A68" s="53" t="s">
        <v>160</v>
      </c>
      <c r="B68" s="54" t="s">
        <v>161</v>
      </c>
      <c r="C68" s="55">
        <v>2021</v>
      </c>
      <c r="D68" s="56">
        <v>587.87877000000003</v>
      </c>
      <c r="E68" s="57">
        <f t="shared" si="0"/>
        <v>29.088509153884218</v>
      </c>
    </row>
    <row r="69" spans="1:5" x14ac:dyDescent="0.25">
      <c r="A69" s="53" t="s">
        <v>162</v>
      </c>
      <c r="B69" s="54" t="s">
        <v>163</v>
      </c>
      <c r="C69" s="55">
        <v>2140.1827999999996</v>
      </c>
      <c r="D69" s="56">
        <v>0</v>
      </c>
      <c r="E69" s="57">
        <f t="shared" si="0"/>
        <v>0</v>
      </c>
    </row>
    <row r="70" spans="1:5" ht="22.5" x14ac:dyDescent="0.25">
      <c r="A70" s="53" t="s">
        <v>164</v>
      </c>
      <c r="B70" s="54" t="s">
        <v>165</v>
      </c>
      <c r="C70" s="55">
        <v>2253.1999999999998</v>
      </c>
      <c r="D70" s="56">
        <v>0</v>
      </c>
      <c r="E70" s="57">
        <f t="shared" si="0"/>
        <v>0</v>
      </c>
    </row>
    <row r="71" spans="1:5" ht="33.75" x14ac:dyDescent="0.25">
      <c r="A71" s="53" t="s">
        <v>166</v>
      </c>
      <c r="B71" s="54" t="s">
        <v>167</v>
      </c>
      <c r="C71" s="55">
        <v>7623.9359999999997</v>
      </c>
      <c r="D71" s="56">
        <v>3767.2779999999998</v>
      </c>
      <c r="E71" s="57">
        <f t="shared" si="0"/>
        <v>49.413819843188612</v>
      </c>
    </row>
    <row r="72" spans="1:5" x14ac:dyDescent="0.25">
      <c r="A72" s="53" t="s">
        <v>168</v>
      </c>
      <c r="B72" s="54" t="s">
        <v>169</v>
      </c>
      <c r="C72" s="55">
        <v>29610.2</v>
      </c>
      <c r="D72" s="56">
        <v>16434.452000000001</v>
      </c>
      <c r="E72" s="57">
        <f t="shared" si="0"/>
        <v>55.502671376755309</v>
      </c>
    </row>
    <row r="73" spans="1:5" x14ac:dyDescent="0.25">
      <c r="A73" s="48" t="s">
        <v>170</v>
      </c>
      <c r="B73" s="49" t="s">
        <v>171</v>
      </c>
      <c r="C73" s="50">
        <v>265994.08181100001</v>
      </c>
      <c r="D73" s="51">
        <v>155327.66446999999</v>
      </c>
      <c r="E73" s="52">
        <f t="shared" si="0"/>
        <v>58.395158047300775</v>
      </c>
    </row>
    <row r="74" spans="1:5" ht="22.5" x14ac:dyDescent="0.25">
      <c r="A74" s="53" t="s">
        <v>172</v>
      </c>
      <c r="B74" s="54" t="s">
        <v>173</v>
      </c>
      <c r="C74" s="55">
        <v>500</v>
      </c>
      <c r="D74" s="56">
        <v>111.319</v>
      </c>
      <c r="E74" s="57">
        <f t="shared" ref="E74:E91" si="1">D74/C74*100</f>
        <v>22.2638</v>
      </c>
    </row>
    <row r="75" spans="1:5" ht="22.5" x14ac:dyDescent="0.25">
      <c r="A75" s="53" t="s">
        <v>174</v>
      </c>
      <c r="B75" s="54" t="s">
        <v>175</v>
      </c>
      <c r="C75" s="55">
        <v>236315</v>
      </c>
      <c r="D75" s="56">
        <v>142531.201</v>
      </c>
      <c r="E75" s="57">
        <f t="shared" si="1"/>
        <v>60.314072741891124</v>
      </c>
    </row>
    <row r="76" spans="1:5" ht="22.5" x14ac:dyDescent="0.25">
      <c r="A76" s="53" t="s">
        <v>176</v>
      </c>
      <c r="B76" s="54" t="s">
        <v>177</v>
      </c>
      <c r="C76" s="55">
        <v>7774.27</v>
      </c>
      <c r="D76" s="56">
        <v>3497.15112</v>
      </c>
      <c r="E76" s="57">
        <f t="shared" si="1"/>
        <v>44.983659173144233</v>
      </c>
    </row>
    <row r="77" spans="1:5" ht="33.75" x14ac:dyDescent="0.25">
      <c r="A77" s="53" t="s">
        <v>178</v>
      </c>
      <c r="B77" s="54" t="s">
        <v>179</v>
      </c>
      <c r="C77" s="55">
        <v>17701.010999999999</v>
      </c>
      <c r="D77" s="56">
        <v>7119.13627</v>
      </c>
      <c r="E77" s="57">
        <f t="shared" si="1"/>
        <v>40.218811626070398</v>
      </c>
    </row>
    <row r="78" spans="1:5" ht="22.5" x14ac:dyDescent="0.25">
      <c r="A78" s="53" t="s">
        <v>180</v>
      </c>
      <c r="B78" s="54" t="s">
        <v>181</v>
      </c>
      <c r="C78" s="55">
        <v>1376.4</v>
      </c>
      <c r="D78" s="56">
        <v>646.49126999999999</v>
      </c>
      <c r="E78" s="57">
        <f t="shared" si="1"/>
        <v>46.969723190932868</v>
      </c>
    </row>
    <row r="79" spans="1:5" ht="33.75" x14ac:dyDescent="0.25">
      <c r="A79" s="53" t="s">
        <v>182</v>
      </c>
      <c r="B79" s="54" t="s">
        <v>183</v>
      </c>
      <c r="C79" s="55">
        <v>10.199999999999999</v>
      </c>
      <c r="D79" s="56">
        <v>0</v>
      </c>
      <c r="E79" s="57">
        <f t="shared" si="1"/>
        <v>0</v>
      </c>
    </row>
    <row r="80" spans="1:5" ht="22.5" x14ac:dyDescent="0.25">
      <c r="A80" s="53" t="s">
        <v>184</v>
      </c>
      <c r="B80" s="54" t="s">
        <v>185</v>
      </c>
      <c r="C80" s="55">
        <v>2317.1999999999998</v>
      </c>
      <c r="D80" s="56">
        <v>1422.46515</v>
      </c>
      <c r="E80" s="57">
        <f t="shared" si="1"/>
        <v>61.387241066804762</v>
      </c>
    </row>
    <row r="81" spans="1:5" x14ac:dyDescent="0.25">
      <c r="A81" s="48" t="s">
        <v>186</v>
      </c>
      <c r="B81" s="49" t="s">
        <v>187</v>
      </c>
      <c r="C81" s="50">
        <v>15588.043</v>
      </c>
      <c r="D81" s="51">
        <v>10232.087345</v>
      </c>
      <c r="E81" s="52">
        <f t="shared" si="1"/>
        <v>65.640615342156806</v>
      </c>
    </row>
    <row r="82" spans="1:5" ht="33.75" x14ac:dyDescent="0.25">
      <c r="A82" s="53" t="s">
        <v>188</v>
      </c>
      <c r="B82" s="54" t="s">
        <v>189</v>
      </c>
      <c r="C82" s="55">
        <v>2222.5950499999999</v>
      </c>
      <c r="D82" s="56">
        <v>0</v>
      </c>
      <c r="E82" s="57">
        <f t="shared" si="1"/>
        <v>0</v>
      </c>
    </row>
    <row r="83" spans="1:5" ht="56.25" x14ac:dyDescent="0.25">
      <c r="A83" s="53" t="s">
        <v>190</v>
      </c>
      <c r="B83" s="54" t="s">
        <v>191</v>
      </c>
      <c r="C83" s="55">
        <v>11863.448</v>
      </c>
      <c r="D83" s="56">
        <v>9094.9254500000006</v>
      </c>
      <c r="E83" s="57">
        <f t="shared" si="1"/>
        <v>76.663424073675714</v>
      </c>
    </row>
    <row r="84" spans="1:5" x14ac:dyDescent="0.25">
      <c r="A84" s="53" t="s">
        <v>192</v>
      </c>
      <c r="B84" s="54" t="s">
        <v>193</v>
      </c>
      <c r="C84" s="55">
        <v>1502</v>
      </c>
      <c r="D84" s="56">
        <v>1137.162</v>
      </c>
      <c r="E84" s="57">
        <f t="shared" si="1"/>
        <v>75.7098535286285</v>
      </c>
    </row>
    <row r="85" spans="1:5" ht="45" x14ac:dyDescent="0.25">
      <c r="A85" s="48" t="s">
        <v>194</v>
      </c>
      <c r="B85" s="49" t="s">
        <v>195</v>
      </c>
      <c r="C85" s="50">
        <v>0</v>
      </c>
      <c r="D85" s="51">
        <v>-28.630990000000001</v>
      </c>
      <c r="E85" s="52"/>
    </row>
    <row r="86" spans="1:5" ht="45" x14ac:dyDescent="0.25">
      <c r="A86" s="53" t="s">
        <v>196</v>
      </c>
      <c r="B86" s="54" t="s">
        <v>197</v>
      </c>
      <c r="C86" s="55">
        <v>0</v>
      </c>
      <c r="D86" s="56">
        <v>-28.630990000000001</v>
      </c>
      <c r="E86" s="57"/>
    </row>
    <row r="87" spans="1:5" ht="33.75" x14ac:dyDescent="0.25">
      <c r="A87" s="48" t="s">
        <v>198</v>
      </c>
      <c r="B87" s="49" t="s">
        <v>199</v>
      </c>
      <c r="C87" s="50">
        <v>0</v>
      </c>
      <c r="D87" s="51">
        <v>24.198349999999998</v>
      </c>
      <c r="E87" s="52"/>
    </row>
    <row r="88" spans="1:5" ht="45" x14ac:dyDescent="0.25">
      <c r="A88" s="53" t="s">
        <v>200</v>
      </c>
      <c r="B88" s="54" t="s">
        <v>201</v>
      </c>
      <c r="C88" s="55">
        <v>0</v>
      </c>
      <c r="D88" s="56">
        <v>24.198349999999998</v>
      </c>
      <c r="E88" s="57"/>
    </row>
    <row r="89" spans="1:5" ht="22.5" x14ac:dyDescent="0.25">
      <c r="A89" s="48" t="s">
        <v>202</v>
      </c>
      <c r="B89" s="49" t="s">
        <v>203</v>
      </c>
      <c r="C89" s="50">
        <v>0</v>
      </c>
      <c r="D89" s="51">
        <v>-24.198349999999998</v>
      </c>
      <c r="E89" s="52"/>
    </row>
    <row r="90" spans="1:5" ht="22.5" x14ac:dyDescent="0.25">
      <c r="A90" s="53" t="s">
        <v>204</v>
      </c>
      <c r="B90" s="54" t="s">
        <v>205</v>
      </c>
      <c r="C90" s="55">
        <v>0</v>
      </c>
      <c r="D90" s="56">
        <v>-24.198349999999998</v>
      </c>
      <c r="E90" s="57"/>
    </row>
    <row r="91" spans="1:5" x14ac:dyDescent="0.25">
      <c r="A91" s="48" t="s">
        <v>206</v>
      </c>
      <c r="B91" s="49" t="s">
        <v>207</v>
      </c>
      <c r="C91" s="50">
        <v>483281.33891000005</v>
      </c>
      <c r="D91" s="51">
        <v>136033.68505999999</v>
      </c>
      <c r="E91" s="52">
        <f t="shared" si="1"/>
        <v>28.147928361316911</v>
      </c>
    </row>
  </sheetData>
  <mergeCells count="3">
    <mergeCell ref="A5:D5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5"/>
  <sheetViews>
    <sheetView workbookViewId="0">
      <selection activeCell="A7" sqref="A7"/>
    </sheetView>
  </sheetViews>
  <sheetFormatPr defaultRowHeight="15" x14ac:dyDescent="0.25"/>
  <cols>
    <col min="1" max="1" width="71.42578125" customWidth="1"/>
    <col min="2" max="2" width="23.140625" customWidth="1"/>
    <col min="3" max="4" width="13.5703125" customWidth="1"/>
    <col min="6" max="6" width="10.140625" bestFit="1" customWidth="1"/>
    <col min="257" max="257" width="71.42578125" customWidth="1"/>
    <col min="258" max="258" width="23.140625" customWidth="1"/>
    <col min="259" max="260" width="13.5703125" customWidth="1"/>
    <col min="513" max="513" width="71.42578125" customWidth="1"/>
    <col min="514" max="514" width="23.140625" customWidth="1"/>
    <col min="515" max="516" width="13.5703125" customWidth="1"/>
    <col min="769" max="769" width="71.42578125" customWidth="1"/>
    <col min="770" max="770" width="23.140625" customWidth="1"/>
    <col min="771" max="772" width="13.5703125" customWidth="1"/>
    <col min="1025" max="1025" width="71.42578125" customWidth="1"/>
    <col min="1026" max="1026" width="23.140625" customWidth="1"/>
    <col min="1027" max="1028" width="13.5703125" customWidth="1"/>
    <col min="1281" max="1281" width="71.42578125" customWidth="1"/>
    <col min="1282" max="1282" width="23.140625" customWidth="1"/>
    <col min="1283" max="1284" width="13.5703125" customWidth="1"/>
    <col min="1537" max="1537" width="71.42578125" customWidth="1"/>
    <col min="1538" max="1538" width="23.140625" customWidth="1"/>
    <col min="1539" max="1540" width="13.5703125" customWidth="1"/>
    <col min="1793" max="1793" width="71.42578125" customWidth="1"/>
    <col min="1794" max="1794" width="23.140625" customWidth="1"/>
    <col min="1795" max="1796" width="13.5703125" customWidth="1"/>
    <col min="2049" max="2049" width="71.42578125" customWidth="1"/>
    <col min="2050" max="2050" width="23.140625" customWidth="1"/>
    <col min="2051" max="2052" width="13.5703125" customWidth="1"/>
    <col min="2305" max="2305" width="71.42578125" customWidth="1"/>
    <col min="2306" max="2306" width="23.140625" customWidth="1"/>
    <col min="2307" max="2308" width="13.5703125" customWidth="1"/>
    <col min="2561" max="2561" width="71.42578125" customWidth="1"/>
    <col min="2562" max="2562" width="23.140625" customWidth="1"/>
    <col min="2563" max="2564" width="13.5703125" customWidth="1"/>
    <col min="2817" max="2817" width="71.42578125" customWidth="1"/>
    <col min="2818" max="2818" width="23.140625" customWidth="1"/>
    <col min="2819" max="2820" width="13.5703125" customWidth="1"/>
    <col min="3073" max="3073" width="71.42578125" customWidth="1"/>
    <col min="3074" max="3074" width="23.140625" customWidth="1"/>
    <col min="3075" max="3076" width="13.5703125" customWidth="1"/>
    <col min="3329" max="3329" width="71.42578125" customWidth="1"/>
    <col min="3330" max="3330" width="23.140625" customWidth="1"/>
    <col min="3331" max="3332" width="13.5703125" customWidth="1"/>
    <col min="3585" max="3585" width="71.42578125" customWidth="1"/>
    <col min="3586" max="3586" width="23.140625" customWidth="1"/>
    <col min="3587" max="3588" width="13.5703125" customWidth="1"/>
    <col min="3841" max="3841" width="71.42578125" customWidth="1"/>
    <col min="3842" max="3842" width="23.140625" customWidth="1"/>
    <col min="3843" max="3844" width="13.5703125" customWidth="1"/>
    <col min="4097" max="4097" width="71.42578125" customWidth="1"/>
    <col min="4098" max="4098" width="23.140625" customWidth="1"/>
    <col min="4099" max="4100" width="13.5703125" customWidth="1"/>
    <col min="4353" max="4353" width="71.42578125" customWidth="1"/>
    <col min="4354" max="4354" width="23.140625" customWidth="1"/>
    <col min="4355" max="4356" width="13.5703125" customWidth="1"/>
    <col min="4609" max="4609" width="71.42578125" customWidth="1"/>
    <col min="4610" max="4610" width="23.140625" customWidth="1"/>
    <col min="4611" max="4612" width="13.5703125" customWidth="1"/>
    <col min="4865" max="4865" width="71.42578125" customWidth="1"/>
    <col min="4866" max="4866" width="23.140625" customWidth="1"/>
    <col min="4867" max="4868" width="13.5703125" customWidth="1"/>
    <col min="5121" max="5121" width="71.42578125" customWidth="1"/>
    <col min="5122" max="5122" width="23.140625" customWidth="1"/>
    <col min="5123" max="5124" width="13.5703125" customWidth="1"/>
    <col min="5377" max="5377" width="71.42578125" customWidth="1"/>
    <col min="5378" max="5378" width="23.140625" customWidth="1"/>
    <col min="5379" max="5380" width="13.5703125" customWidth="1"/>
    <col min="5633" max="5633" width="71.42578125" customWidth="1"/>
    <col min="5634" max="5634" width="23.140625" customWidth="1"/>
    <col min="5635" max="5636" width="13.5703125" customWidth="1"/>
    <col min="5889" max="5889" width="71.42578125" customWidth="1"/>
    <col min="5890" max="5890" width="23.140625" customWidth="1"/>
    <col min="5891" max="5892" width="13.5703125" customWidth="1"/>
    <col min="6145" max="6145" width="71.42578125" customWidth="1"/>
    <col min="6146" max="6146" width="23.140625" customWidth="1"/>
    <col min="6147" max="6148" width="13.5703125" customWidth="1"/>
    <col min="6401" max="6401" width="71.42578125" customWidth="1"/>
    <col min="6402" max="6402" width="23.140625" customWidth="1"/>
    <col min="6403" max="6404" width="13.5703125" customWidth="1"/>
    <col min="6657" max="6657" width="71.42578125" customWidth="1"/>
    <col min="6658" max="6658" width="23.140625" customWidth="1"/>
    <col min="6659" max="6660" width="13.5703125" customWidth="1"/>
    <col min="6913" max="6913" width="71.42578125" customWidth="1"/>
    <col min="6914" max="6914" width="23.140625" customWidth="1"/>
    <col min="6915" max="6916" width="13.5703125" customWidth="1"/>
    <col min="7169" max="7169" width="71.42578125" customWidth="1"/>
    <col min="7170" max="7170" width="23.140625" customWidth="1"/>
    <col min="7171" max="7172" width="13.5703125" customWidth="1"/>
    <col min="7425" max="7425" width="71.42578125" customWidth="1"/>
    <col min="7426" max="7426" width="23.140625" customWidth="1"/>
    <col min="7427" max="7428" width="13.5703125" customWidth="1"/>
    <col min="7681" max="7681" width="71.42578125" customWidth="1"/>
    <col min="7682" max="7682" width="23.140625" customWidth="1"/>
    <col min="7683" max="7684" width="13.5703125" customWidth="1"/>
    <col min="7937" max="7937" width="71.42578125" customWidth="1"/>
    <col min="7938" max="7938" width="23.140625" customWidth="1"/>
    <col min="7939" max="7940" width="13.5703125" customWidth="1"/>
    <col min="8193" max="8193" width="71.42578125" customWidth="1"/>
    <col min="8194" max="8194" width="23.140625" customWidth="1"/>
    <col min="8195" max="8196" width="13.5703125" customWidth="1"/>
    <col min="8449" max="8449" width="71.42578125" customWidth="1"/>
    <col min="8450" max="8450" width="23.140625" customWidth="1"/>
    <col min="8451" max="8452" width="13.5703125" customWidth="1"/>
    <col min="8705" max="8705" width="71.42578125" customWidth="1"/>
    <col min="8706" max="8706" width="23.140625" customWidth="1"/>
    <col min="8707" max="8708" width="13.5703125" customWidth="1"/>
    <col min="8961" max="8961" width="71.42578125" customWidth="1"/>
    <col min="8962" max="8962" width="23.140625" customWidth="1"/>
    <col min="8963" max="8964" width="13.5703125" customWidth="1"/>
    <col min="9217" max="9217" width="71.42578125" customWidth="1"/>
    <col min="9218" max="9218" width="23.140625" customWidth="1"/>
    <col min="9219" max="9220" width="13.5703125" customWidth="1"/>
    <col min="9473" max="9473" width="71.42578125" customWidth="1"/>
    <col min="9474" max="9474" width="23.140625" customWidth="1"/>
    <col min="9475" max="9476" width="13.5703125" customWidth="1"/>
    <col min="9729" max="9729" width="71.42578125" customWidth="1"/>
    <col min="9730" max="9730" width="23.140625" customWidth="1"/>
    <col min="9731" max="9732" width="13.5703125" customWidth="1"/>
    <col min="9985" max="9985" width="71.42578125" customWidth="1"/>
    <col min="9986" max="9986" width="23.140625" customWidth="1"/>
    <col min="9987" max="9988" width="13.5703125" customWidth="1"/>
    <col min="10241" max="10241" width="71.42578125" customWidth="1"/>
    <col min="10242" max="10242" width="23.140625" customWidth="1"/>
    <col min="10243" max="10244" width="13.5703125" customWidth="1"/>
    <col min="10497" max="10497" width="71.42578125" customWidth="1"/>
    <col min="10498" max="10498" width="23.140625" customWidth="1"/>
    <col min="10499" max="10500" width="13.5703125" customWidth="1"/>
    <col min="10753" max="10753" width="71.42578125" customWidth="1"/>
    <col min="10754" max="10754" width="23.140625" customWidth="1"/>
    <col min="10755" max="10756" width="13.5703125" customWidth="1"/>
    <col min="11009" max="11009" width="71.42578125" customWidth="1"/>
    <col min="11010" max="11010" width="23.140625" customWidth="1"/>
    <col min="11011" max="11012" width="13.5703125" customWidth="1"/>
    <col min="11265" max="11265" width="71.42578125" customWidth="1"/>
    <col min="11266" max="11266" width="23.140625" customWidth="1"/>
    <col min="11267" max="11268" width="13.5703125" customWidth="1"/>
    <col min="11521" max="11521" width="71.42578125" customWidth="1"/>
    <col min="11522" max="11522" width="23.140625" customWidth="1"/>
    <col min="11523" max="11524" width="13.5703125" customWidth="1"/>
    <col min="11777" max="11777" width="71.42578125" customWidth="1"/>
    <col min="11778" max="11778" width="23.140625" customWidth="1"/>
    <col min="11779" max="11780" width="13.5703125" customWidth="1"/>
    <col min="12033" max="12033" width="71.42578125" customWidth="1"/>
    <col min="12034" max="12034" width="23.140625" customWidth="1"/>
    <col min="12035" max="12036" width="13.5703125" customWidth="1"/>
    <col min="12289" max="12289" width="71.42578125" customWidth="1"/>
    <col min="12290" max="12290" width="23.140625" customWidth="1"/>
    <col min="12291" max="12292" width="13.5703125" customWidth="1"/>
    <col min="12545" max="12545" width="71.42578125" customWidth="1"/>
    <col min="12546" max="12546" width="23.140625" customWidth="1"/>
    <col min="12547" max="12548" width="13.5703125" customWidth="1"/>
    <col min="12801" max="12801" width="71.42578125" customWidth="1"/>
    <col min="12802" max="12802" width="23.140625" customWidth="1"/>
    <col min="12803" max="12804" width="13.5703125" customWidth="1"/>
    <col min="13057" max="13057" width="71.42578125" customWidth="1"/>
    <col min="13058" max="13058" width="23.140625" customWidth="1"/>
    <col min="13059" max="13060" width="13.5703125" customWidth="1"/>
    <col min="13313" max="13313" width="71.42578125" customWidth="1"/>
    <col min="13314" max="13314" width="23.140625" customWidth="1"/>
    <col min="13315" max="13316" width="13.5703125" customWidth="1"/>
    <col min="13569" max="13569" width="71.42578125" customWidth="1"/>
    <col min="13570" max="13570" width="23.140625" customWidth="1"/>
    <col min="13571" max="13572" width="13.5703125" customWidth="1"/>
    <col min="13825" max="13825" width="71.42578125" customWidth="1"/>
    <col min="13826" max="13826" width="23.140625" customWidth="1"/>
    <col min="13827" max="13828" width="13.5703125" customWidth="1"/>
    <col min="14081" max="14081" width="71.42578125" customWidth="1"/>
    <col min="14082" max="14082" width="23.140625" customWidth="1"/>
    <col min="14083" max="14084" width="13.5703125" customWidth="1"/>
    <col min="14337" max="14337" width="71.42578125" customWidth="1"/>
    <col min="14338" max="14338" width="23.140625" customWidth="1"/>
    <col min="14339" max="14340" width="13.5703125" customWidth="1"/>
    <col min="14593" max="14593" width="71.42578125" customWidth="1"/>
    <col min="14594" max="14594" width="23.140625" customWidth="1"/>
    <col min="14595" max="14596" width="13.5703125" customWidth="1"/>
    <col min="14849" max="14849" width="71.42578125" customWidth="1"/>
    <col min="14850" max="14850" width="23.140625" customWidth="1"/>
    <col min="14851" max="14852" width="13.5703125" customWidth="1"/>
    <col min="15105" max="15105" width="71.42578125" customWidth="1"/>
    <col min="15106" max="15106" width="23.140625" customWidth="1"/>
    <col min="15107" max="15108" width="13.5703125" customWidth="1"/>
    <col min="15361" max="15361" width="71.42578125" customWidth="1"/>
    <col min="15362" max="15362" width="23.140625" customWidth="1"/>
    <col min="15363" max="15364" width="13.5703125" customWidth="1"/>
    <col min="15617" max="15617" width="71.42578125" customWidth="1"/>
    <col min="15618" max="15618" width="23.140625" customWidth="1"/>
    <col min="15619" max="15620" width="13.5703125" customWidth="1"/>
    <col min="15873" max="15873" width="71.42578125" customWidth="1"/>
    <col min="15874" max="15874" width="23.140625" customWidth="1"/>
    <col min="15875" max="15876" width="13.5703125" customWidth="1"/>
    <col min="16129" max="16129" width="71.42578125" customWidth="1"/>
    <col min="16130" max="16130" width="23.140625" customWidth="1"/>
    <col min="16131" max="16132" width="13.5703125" customWidth="1"/>
  </cols>
  <sheetData>
    <row r="1" spans="1:5" x14ac:dyDescent="0.25">
      <c r="A1" s="60"/>
      <c r="B1" s="60"/>
      <c r="C1" s="61"/>
      <c r="D1" s="62"/>
      <c r="E1" s="63" t="s">
        <v>211</v>
      </c>
    </row>
    <row r="2" spans="1:5" x14ac:dyDescent="0.25">
      <c r="A2" s="60"/>
      <c r="B2" s="60"/>
      <c r="C2" s="64"/>
    </row>
    <row r="3" spans="1:5" x14ac:dyDescent="0.25">
      <c r="A3" s="201" t="s">
        <v>714</v>
      </c>
      <c r="B3" s="201"/>
      <c r="C3" s="201"/>
      <c r="D3" s="201"/>
      <c r="E3" s="201"/>
    </row>
    <row r="4" spans="1:5" x14ac:dyDescent="0.25">
      <c r="A4" s="201" t="s">
        <v>715</v>
      </c>
      <c r="B4" s="201"/>
      <c r="C4" s="201"/>
      <c r="D4" s="201"/>
      <c r="E4" s="201"/>
    </row>
    <row r="5" spans="1:5" ht="15.4" customHeight="1" x14ac:dyDescent="0.25">
      <c r="A5" s="201" t="s">
        <v>1210</v>
      </c>
      <c r="B5" s="201"/>
      <c r="C5" s="201"/>
      <c r="D5" s="201"/>
      <c r="E5" s="201"/>
    </row>
    <row r="6" spans="1:5" x14ac:dyDescent="0.25">
      <c r="A6" s="41"/>
      <c r="B6" s="60"/>
      <c r="C6" s="60"/>
      <c r="D6" s="60"/>
      <c r="E6" s="59" t="s">
        <v>210</v>
      </c>
    </row>
    <row r="7" spans="1:5" ht="39.6" customHeight="1" x14ac:dyDescent="0.25">
      <c r="A7" s="42" t="s">
        <v>34</v>
      </c>
      <c r="B7" s="42" t="s">
        <v>212</v>
      </c>
      <c r="C7" s="42" t="s">
        <v>36</v>
      </c>
      <c r="D7" s="43" t="s">
        <v>1209</v>
      </c>
      <c r="E7" s="65" t="s">
        <v>37</v>
      </c>
    </row>
    <row r="8" spans="1:5" ht="15.75" thickBot="1" x14ac:dyDescent="0.3">
      <c r="A8" s="42" t="s">
        <v>38</v>
      </c>
      <c r="B8" s="45">
        <v>2</v>
      </c>
      <c r="C8" s="45">
        <v>3</v>
      </c>
      <c r="D8" s="46">
        <v>4</v>
      </c>
      <c r="E8" s="66">
        <v>5</v>
      </c>
    </row>
    <row r="9" spans="1:5" x14ac:dyDescent="0.25">
      <c r="A9" s="48" t="s">
        <v>213</v>
      </c>
      <c r="B9" s="49" t="s">
        <v>207</v>
      </c>
      <c r="C9" s="50">
        <v>497999.22203</v>
      </c>
      <c r="D9" s="51">
        <v>281671.80278999999</v>
      </c>
      <c r="E9" s="52">
        <f>D9/C9*100</f>
        <v>56.560691328355482</v>
      </c>
    </row>
    <row r="10" spans="1:5" x14ac:dyDescent="0.25">
      <c r="A10" s="48" t="s">
        <v>214</v>
      </c>
      <c r="B10" s="49" t="s">
        <v>215</v>
      </c>
      <c r="C10" s="50">
        <v>45223.673069999997</v>
      </c>
      <c r="D10" s="51">
        <v>26960.351999999999</v>
      </c>
      <c r="E10" s="52">
        <f t="shared" ref="E10:E68" si="0">D10/C10*100</f>
        <v>59.615573370763364</v>
      </c>
    </row>
    <row r="11" spans="1:5" ht="22.5" x14ac:dyDescent="0.25">
      <c r="A11" s="53" t="s">
        <v>216</v>
      </c>
      <c r="B11" s="54" t="s">
        <v>217</v>
      </c>
      <c r="C11" s="55">
        <v>1107.7516000000001</v>
      </c>
      <c r="D11" s="56">
        <v>574.57012999999995</v>
      </c>
      <c r="E11" s="70">
        <f t="shared" si="0"/>
        <v>51.868138127717437</v>
      </c>
    </row>
    <row r="12" spans="1:5" ht="22.5" x14ac:dyDescent="0.25">
      <c r="A12" s="53" t="s">
        <v>218</v>
      </c>
      <c r="B12" s="54" t="s">
        <v>219</v>
      </c>
      <c r="C12" s="55">
        <v>1107.7516000000001</v>
      </c>
      <c r="D12" s="56">
        <v>574.57012999999995</v>
      </c>
      <c r="E12" s="70">
        <f t="shared" si="0"/>
        <v>51.868138127717437</v>
      </c>
    </row>
    <row r="13" spans="1:5" ht="33.75" x14ac:dyDescent="0.25">
      <c r="A13" s="53" t="s">
        <v>221</v>
      </c>
      <c r="B13" s="54" t="s">
        <v>222</v>
      </c>
      <c r="C13" s="188">
        <v>1107.7516000000001</v>
      </c>
      <c r="D13" s="56">
        <v>574.57012999999995</v>
      </c>
      <c r="E13" s="70">
        <f t="shared" si="0"/>
        <v>51.868138127717437</v>
      </c>
    </row>
    <row r="14" spans="1:5" ht="22.5" x14ac:dyDescent="0.25">
      <c r="A14" s="53" t="s">
        <v>223</v>
      </c>
      <c r="B14" s="54" t="s">
        <v>224</v>
      </c>
      <c r="C14" s="55">
        <v>3010.4</v>
      </c>
      <c r="D14" s="56">
        <v>2367.39633</v>
      </c>
      <c r="E14" s="70">
        <f t="shared" si="0"/>
        <v>78.640590287005054</v>
      </c>
    </row>
    <row r="15" spans="1:5" ht="22.5" x14ac:dyDescent="0.25">
      <c r="A15" s="53" t="s">
        <v>225</v>
      </c>
      <c r="B15" s="54" t="s">
        <v>226</v>
      </c>
      <c r="C15" s="55">
        <v>3010.4</v>
      </c>
      <c r="D15" s="56">
        <v>2367.39633</v>
      </c>
      <c r="E15" s="70">
        <f t="shared" si="0"/>
        <v>78.640590287005054</v>
      </c>
    </row>
    <row r="16" spans="1:5" x14ac:dyDescent="0.25">
      <c r="A16" s="53" t="s">
        <v>227</v>
      </c>
      <c r="B16" s="54" t="s">
        <v>228</v>
      </c>
      <c r="C16" s="189">
        <v>1844.43905</v>
      </c>
      <c r="D16" s="191">
        <v>1648.6089999999999</v>
      </c>
      <c r="E16" s="70">
        <f t="shared" si="0"/>
        <v>89.382677080058571</v>
      </c>
    </row>
    <row r="17" spans="1:5" ht="33.75" x14ac:dyDescent="0.25">
      <c r="A17" s="53" t="s">
        <v>221</v>
      </c>
      <c r="B17" s="54" t="s">
        <v>229</v>
      </c>
      <c r="C17" s="55">
        <v>1844.43905</v>
      </c>
      <c r="D17" s="191">
        <v>1648.6089999999999</v>
      </c>
      <c r="E17" s="70">
        <f t="shared" si="0"/>
        <v>89.382677080058571</v>
      </c>
    </row>
    <row r="18" spans="1:5" x14ac:dyDescent="0.25">
      <c r="A18" s="53" t="s">
        <v>230</v>
      </c>
      <c r="B18" s="54" t="s">
        <v>231</v>
      </c>
      <c r="C18" s="55">
        <v>964.96094999999991</v>
      </c>
      <c r="D18" s="56">
        <v>842.06673000000001</v>
      </c>
      <c r="E18" s="70">
        <f t="shared" si="0"/>
        <v>87.264332302773511</v>
      </c>
    </row>
    <row r="19" spans="1:5" ht="33.75" x14ac:dyDescent="0.25">
      <c r="A19" s="53" t="s">
        <v>221</v>
      </c>
      <c r="B19" s="54" t="s">
        <v>232</v>
      </c>
      <c r="C19" s="55">
        <v>964.96094999999991</v>
      </c>
      <c r="D19" s="56">
        <v>842.06673000000001</v>
      </c>
      <c r="E19" s="70">
        <f t="shared" si="0"/>
        <v>87.264332302773511</v>
      </c>
    </row>
    <row r="20" spans="1:5" x14ac:dyDescent="0.25">
      <c r="A20" s="53" t="s">
        <v>233</v>
      </c>
      <c r="B20" s="54" t="s">
        <v>234</v>
      </c>
      <c r="C20" s="189">
        <v>201</v>
      </c>
      <c r="D20" s="56">
        <v>67.355999999999995</v>
      </c>
      <c r="E20" s="70">
        <f t="shared" si="0"/>
        <v>33.51044776119403</v>
      </c>
    </row>
    <row r="21" spans="1:5" ht="33.75" x14ac:dyDescent="0.25">
      <c r="A21" s="53" t="s">
        <v>221</v>
      </c>
      <c r="B21" s="54" t="s">
        <v>235</v>
      </c>
      <c r="C21" s="55">
        <v>31.234999999999999</v>
      </c>
      <c r="D21" s="56">
        <v>31.234999999999999</v>
      </c>
      <c r="E21" s="70">
        <f t="shared" si="0"/>
        <v>100</v>
      </c>
    </row>
    <row r="22" spans="1:5" x14ac:dyDescent="0.25">
      <c r="A22" s="53" t="s">
        <v>236</v>
      </c>
      <c r="B22" s="54" t="s">
        <v>237</v>
      </c>
      <c r="C22" s="55">
        <v>169.76499999999999</v>
      </c>
      <c r="D22" s="56">
        <v>36</v>
      </c>
      <c r="E22" s="70">
        <f t="shared" si="0"/>
        <v>21.205784466762882</v>
      </c>
    </row>
    <row r="23" spans="1:5" ht="33.75" x14ac:dyDescent="0.25">
      <c r="A23" s="53" t="s">
        <v>238</v>
      </c>
      <c r="B23" s="54" t="s">
        <v>239</v>
      </c>
      <c r="C23" s="55">
        <v>16187.744000000001</v>
      </c>
      <c r="D23" s="55">
        <v>9351.5779999999995</v>
      </c>
      <c r="E23" s="70">
        <f t="shared" si="0"/>
        <v>57.769495242820732</v>
      </c>
    </row>
    <row r="24" spans="1:5" ht="22.5" x14ac:dyDescent="0.25">
      <c r="A24" s="53" t="s">
        <v>218</v>
      </c>
      <c r="B24" s="54" t="s">
        <v>240</v>
      </c>
      <c r="C24" s="55">
        <v>16187.744000000001</v>
      </c>
      <c r="D24" s="55">
        <v>9351.5779999999995</v>
      </c>
      <c r="E24" s="70">
        <f t="shared" si="0"/>
        <v>57.769495242820732</v>
      </c>
    </row>
    <row r="25" spans="1:5" ht="22.5" x14ac:dyDescent="0.25">
      <c r="A25" s="53" t="s">
        <v>241</v>
      </c>
      <c r="B25" s="54" t="s">
        <v>242</v>
      </c>
      <c r="C25" s="55">
        <v>16187.744000000001</v>
      </c>
      <c r="D25" s="55">
        <v>9351.5779999999995</v>
      </c>
      <c r="E25" s="70">
        <f t="shared" si="0"/>
        <v>57.769495242820732</v>
      </c>
    </row>
    <row r="26" spans="1:5" ht="33.75" x14ac:dyDescent="0.25">
      <c r="A26" s="53" t="s">
        <v>221</v>
      </c>
      <c r="B26" s="54" t="s">
        <v>243</v>
      </c>
      <c r="C26" s="55">
        <v>16187.744000000001</v>
      </c>
      <c r="D26" s="55">
        <v>9351.5779999999995</v>
      </c>
      <c r="E26" s="70">
        <f t="shared" si="0"/>
        <v>57.769495242820732</v>
      </c>
    </row>
    <row r="27" spans="1:5" ht="22.5" x14ac:dyDescent="0.25">
      <c r="A27" s="53" t="s">
        <v>244</v>
      </c>
      <c r="B27" s="54" t="s">
        <v>245</v>
      </c>
      <c r="C27" s="189">
        <v>3919.915</v>
      </c>
      <c r="D27" s="56">
        <v>2263.6959999999999</v>
      </c>
      <c r="E27" s="70">
        <f t="shared" si="0"/>
        <v>57.748599140542588</v>
      </c>
    </row>
    <row r="28" spans="1:5" x14ac:dyDescent="0.25">
      <c r="A28" s="53" t="s">
        <v>236</v>
      </c>
      <c r="B28" s="54" t="s">
        <v>246</v>
      </c>
      <c r="C28" s="189">
        <v>3243.07186</v>
      </c>
      <c r="D28" s="56">
        <v>1881.452</v>
      </c>
      <c r="E28" s="70">
        <f t="shared" si="0"/>
        <v>58.014502336682725</v>
      </c>
    </row>
    <row r="29" spans="1:5" x14ac:dyDescent="0.25">
      <c r="A29" s="53" t="s">
        <v>247</v>
      </c>
      <c r="B29" s="54" t="s">
        <v>248</v>
      </c>
      <c r="C29" s="189">
        <v>576.84299999999996</v>
      </c>
      <c r="D29" s="56">
        <v>382.24299999999999</v>
      </c>
      <c r="E29" s="70">
        <f t="shared" si="0"/>
        <v>66.264650866873666</v>
      </c>
    </row>
    <row r="30" spans="1:5" x14ac:dyDescent="0.25">
      <c r="A30" s="53" t="s">
        <v>249</v>
      </c>
      <c r="B30" s="54" t="s">
        <v>250</v>
      </c>
      <c r="C30" s="55">
        <v>10.199999999999999</v>
      </c>
      <c r="D30" s="56">
        <v>0</v>
      </c>
      <c r="E30" s="70">
        <f t="shared" si="0"/>
        <v>0</v>
      </c>
    </row>
    <row r="31" spans="1:5" x14ac:dyDescent="0.25">
      <c r="A31" s="53" t="s">
        <v>251</v>
      </c>
      <c r="B31" s="54" t="s">
        <v>252</v>
      </c>
      <c r="C31" s="55">
        <v>10.199999999999999</v>
      </c>
      <c r="D31" s="56">
        <v>0</v>
      </c>
      <c r="E31" s="70">
        <f t="shared" si="0"/>
        <v>0</v>
      </c>
    </row>
    <row r="32" spans="1:5" ht="22.5" x14ac:dyDescent="0.25">
      <c r="A32" s="53" t="s">
        <v>253</v>
      </c>
      <c r="B32" s="54" t="s">
        <v>254</v>
      </c>
      <c r="C32" s="55">
        <v>10.199999999999999</v>
      </c>
      <c r="D32" s="56">
        <v>0</v>
      </c>
      <c r="E32" s="70">
        <f t="shared" si="0"/>
        <v>0</v>
      </c>
    </row>
    <row r="33" spans="1:5" x14ac:dyDescent="0.25">
      <c r="A33" s="53" t="s">
        <v>236</v>
      </c>
      <c r="B33" s="54" t="s">
        <v>255</v>
      </c>
      <c r="C33" s="55">
        <v>10.199999999999999</v>
      </c>
      <c r="D33" s="56">
        <v>0</v>
      </c>
      <c r="E33" s="70">
        <f t="shared" si="0"/>
        <v>0</v>
      </c>
    </row>
    <row r="34" spans="1:5" ht="22.5" x14ac:dyDescent="0.25">
      <c r="A34" s="53" t="s">
        <v>256</v>
      </c>
      <c r="B34" s="54" t="s">
        <v>257</v>
      </c>
      <c r="C34" s="55">
        <v>6932.3980000000001</v>
      </c>
      <c r="D34" s="56">
        <v>4272.2084699999996</v>
      </c>
      <c r="E34" s="70">
        <f t="shared" si="0"/>
        <v>61.626705073771006</v>
      </c>
    </row>
    <row r="35" spans="1:5" ht="22.5" x14ac:dyDescent="0.25">
      <c r="A35" s="53" t="s">
        <v>258</v>
      </c>
      <c r="B35" s="54" t="s">
        <v>259</v>
      </c>
      <c r="C35" s="189">
        <v>5173.598</v>
      </c>
      <c r="D35" s="56">
        <v>3215.5120000000002</v>
      </c>
      <c r="E35" s="70">
        <f t="shared" si="0"/>
        <v>62.152335763234802</v>
      </c>
    </row>
    <row r="36" spans="1:5" ht="22.5" x14ac:dyDescent="0.25">
      <c r="A36" s="53" t="s">
        <v>260</v>
      </c>
      <c r="B36" s="54" t="s">
        <v>261</v>
      </c>
      <c r="C36" s="189">
        <v>4255.7</v>
      </c>
      <c r="D36" s="56">
        <v>2803.4059999999999</v>
      </c>
      <c r="E36" s="70">
        <f t="shared" si="0"/>
        <v>65.874145263998869</v>
      </c>
    </row>
    <row r="37" spans="1:5" ht="33.75" x14ac:dyDescent="0.25">
      <c r="A37" s="53" t="s">
        <v>221</v>
      </c>
      <c r="B37" s="54" t="s">
        <v>262</v>
      </c>
      <c r="C37" s="189">
        <v>4255.7</v>
      </c>
      <c r="D37" s="56">
        <v>2803.4059999999999</v>
      </c>
      <c r="E37" s="70">
        <f t="shared" si="0"/>
        <v>65.874145263998869</v>
      </c>
    </row>
    <row r="38" spans="1:5" x14ac:dyDescent="0.25">
      <c r="A38" s="53" t="s">
        <v>263</v>
      </c>
      <c r="B38" s="54" t="s">
        <v>264</v>
      </c>
      <c r="C38" s="189">
        <v>917.89800000000002</v>
      </c>
      <c r="D38" s="56">
        <v>412.10500000000002</v>
      </c>
      <c r="E38" s="70">
        <f t="shared" si="0"/>
        <v>44.896600711625908</v>
      </c>
    </row>
    <row r="39" spans="1:5" ht="33.75" x14ac:dyDescent="0.25">
      <c r="A39" s="53" t="s">
        <v>221</v>
      </c>
      <c r="B39" s="54" t="s">
        <v>265</v>
      </c>
      <c r="C39" s="55">
        <v>60</v>
      </c>
      <c r="D39" s="56">
        <v>0</v>
      </c>
      <c r="E39" s="70">
        <f t="shared" si="0"/>
        <v>0</v>
      </c>
    </row>
    <row r="40" spans="1:5" x14ac:dyDescent="0.25">
      <c r="A40" s="53" t="s">
        <v>236</v>
      </c>
      <c r="B40" s="54" t="s">
        <v>266</v>
      </c>
      <c r="C40" s="189">
        <v>949.89800000000002</v>
      </c>
      <c r="D40" s="56">
        <v>240.37475000000001</v>
      </c>
      <c r="E40" s="70">
        <f t="shared" si="0"/>
        <v>25.305322255652712</v>
      </c>
    </row>
    <row r="41" spans="1:5" x14ac:dyDescent="0.25">
      <c r="A41" s="53" t="s">
        <v>247</v>
      </c>
      <c r="B41" s="54" t="s">
        <v>267</v>
      </c>
      <c r="C41" s="55">
        <v>7</v>
      </c>
      <c r="D41" s="56">
        <v>5</v>
      </c>
      <c r="E41" s="70">
        <f t="shared" si="0"/>
        <v>71.428571428571431</v>
      </c>
    </row>
    <row r="42" spans="1:5" x14ac:dyDescent="0.25">
      <c r="A42" s="53" t="s">
        <v>268</v>
      </c>
      <c r="B42" s="54" t="s">
        <v>269</v>
      </c>
      <c r="C42" s="55">
        <v>1758.8</v>
      </c>
      <c r="D42" s="56">
        <v>1056.6959999999999</v>
      </c>
      <c r="E42" s="70">
        <f t="shared" si="0"/>
        <v>60.080509438253351</v>
      </c>
    </row>
    <row r="43" spans="1:5" ht="22.5" x14ac:dyDescent="0.25">
      <c r="A43" s="53" t="s">
        <v>270</v>
      </c>
      <c r="B43" s="54" t="s">
        <v>271</v>
      </c>
      <c r="C43" s="55">
        <v>1659.8</v>
      </c>
      <c r="D43" s="56">
        <v>1025.7460000000001</v>
      </c>
      <c r="E43" s="70">
        <f t="shared" si="0"/>
        <v>61.799373418484159</v>
      </c>
    </row>
    <row r="44" spans="1:5" ht="33.75" x14ac:dyDescent="0.25">
      <c r="A44" s="53" t="s">
        <v>221</v>
      </c>
      <c r="B44" s="54" t="s">
        <v>272</v>
      </c>
      <c r="C44" s="55">
        <v>1659.8</v>
      </c>
      <c r="D44" s="56">
        <v>1025.75</v>
      </c>
      <c r="E44" s="70">
        <f t="shared" si="0"/>
        <v>61.799614411374868</v>
      </c>
    </row>
    <row r="45" spans="1:5" ht="22.5" x14ac:dyDescent="0.25">
      <c r="A45" s="53" t="s">
        <v>273</v>
      </c>
      <c r="B45" s="54" t="s">
        <v>274</v>
      </c>
      <c r="C45" s="55">
        <v>99</v>
      </c>
      <c r="D45" s="56">
        <v>30.950399999999998</v>
      </c>
      <c r="E45" s="70">
        <f t="shared" si="0"/>
        <v>31.263030303030305</v>
      </c>
    </row>
    <row r="46" spans="1:5" x14ac:dyDescent="0.25">
      <c r="A46" s="53" t="s">
        <v>236</v>
      </c>
      <c r="B46" s="54" t="s">
        <v>275</v>
      </c>
      <c r="C46" s="55">
        <v>99</v>
      </c>
      <c r="D46" s="56">
        <v>30.95</v>
      </c>
      <c r="E46" s="70">
        <f t="shared" si="0"/>
        <v>31.262626262626263</v>
      </c>
    </row>
    <row r="47" spans="1:5" x14ac:dyDescent="0.25">
      <c r="A47" s="53" t="s">
        <v>276</v>
      </c>
      <c r="B47" s="54" t="s">
        <v>277</v>
      </c>
      <c r="C47" s="55">
        <v>1215</v>
      </c>
      <c r="D47" s="56">
        <v>0</v>
      </c>
      <c r="E47" s="70">
        <f t="shared" si="0"/>
        <v>0</v>
      </c>
    </row>
    <row r="48" spans="1:5" ht="22.5" x14ac:dyDescent="0.25">
      <c r="A48" s="53" t="s">
        <v>278</v>
      </c>
      <c r="B48" s="54" t="s">
        <v>279</v>
      </c>
      <c r="C48" s="55">
        <v>1215</v>
      </c>
      <c r="D48" s="56">
        <v>0</v>
      </c>
      <c r="E48" s="70">
        <f t="shared" si="0"/>
        <v>0</v>
      </c>
    </row>
    <row r="49" spans="1:5" x14ac:dyDescent="0.25">
      <c r="A49" s="53" t="s">
        <v>247</v>
      </c>
      <c r="B49" s="54" t="s">
        <v>280</v>
      </c>
      <c r="C49" s="55">
        <v>1215</v>
      </c>
      <c r="D49" s="56">
        <v>0</v>
      </c>
      <c r="E49" s="70">
        <f t="shared" si="0"/>
        <v>0</v>
      </c>
    </row>
    <row r="50" spans="1:5" x14ac:dyDescent="0.25">
      <c r="A50" s="53" t="s">
        <v>281</v>
      </c>
      <c r="B50" s="54" t="s">
        <v>282</v>
      </c>
      <c r="C50" s="55">
        <v>362</v>
      </c>
      <c r="D50" s="56">
        <v>0</v>
      </c>
      <c r="E50" s="70">
        <f t="shared" si="0"/>
        <v>0</v>
      </c>
    </row>
    <row r="51" spans="1:5" x14ac:dyDescent="0.25">
      <c r="A51" s="53" t="s">
        <v>247</v>
      </c>
      <c r="B51" s="54" t="s">
        <v>283</v>
      </c>
      <c r="C51" s="55">
        <v>362</v>
      </c>
      <c r="D51" s="56">
        <v>0</v>
      </c>
      <c r="E51" s="70">
        <f t="shared" si="0"/>
        <v>0</v>
      </c>
    </row>
    <row r="52" spans="1:5" x14ac:dyDescent="0.25">
      <c r="A52" s="53" t="s">
        <v>284</v>
      </c>
      <c r="B52" s="54" t="s">
        <v>285</v>
      </c>
      <c r="C52" s="55">
        <v>12478.263999999999</v>
      </c>
      <c r="D52" s="56">
        <v>8130.902</v>
      </c>
      <c r="E52" s="70">
        <f t="shared" si="0"/>
        <v>65.160522329067575</v>
      </c>
    </row>
    <row r="53" spans="1:5" ht="33.75" x14ac:dyDescent="0.25">
      <c r="A53" s="53" t="s">
        <v>221</v>
      </c>
      <c r="B53" s="54" t="s">
        <v>286</v>
      </c>
      <c r="C53" s="55">
        <v>9506.6</v>
      </c>
      <c r="D53" s="56">
        <v>7594.2659999999996</v>
      </c>
      <c r="E53" s="70">
        <f t="shared" si="0"/>
        <v>79.88414364757115</v>
      </c>
    </row>
    <row r="54" spans="1:5" x14ac:dyDescent="0.25">
      <c r="A54" s="53" t="s">
        <v>236</v>
      </c>
      <c r="B54" s="54" t="s">
        <v>287</v>
      </c>
      <c r="C54" s="55">
        <v>7008.9219999999996</v>
      </c>
      <c r="D54" s="56">
        <v>5846.0320000000002</v>
      </c>
      <c r="E54" s="70">
        <f t="shared" si="0"/>
        <v>83.408432851728136</v>
      </c>
    </row>
    <row r="55" spans="1:5" ht="33.75" x14ac:dyDescent="0.25">
      <c r="A55" s="53" t="s">
        <v>1213</v>
      </c>
      <c r="B55" s="54" t="s">
        <v>288</v>
      </c>
      <c r="C55" s="189">
        <v>15</v>
      </c>
      <c r="D55" s="56">
        <v>0</v>
      </c>
      <c r="E55" s="70">
        <f t="shared" si="0"/>
        <v>0</v>
      </c>
    </row>
    <row r="56" spans="1:5" ht="22.5" x14ac:dyDescent="0.25">
      <c r="A56" s="53" t="s">
        <v>289</v>
      </c>
      <c r="B56" s="54" t="s">
        <v>290</v>
      </c>
      <c r="C56" s="189">
        <v>15</v>
      </c>
      <c r="D56" s="56">
        <v>0</v>
      </c>
      <c r="E56" s="70">
        <f t="shared" si="0"/>
        <v>0</v>
      </c>
    </row>
    <row r="57" spans="1:5" x14ac:dyDescent="0.25">
      <c r="A57" s="53" t="s">
        <v>236</v>
      </c>
      <c r="B57" s="54" t="s">
        <v>291</v>
      </c>
      <c r="C57" s="189">
        <v>15</v>
      </c>
      <c r="D57" s="56">
        <v>0</v>
      </c>
      <c r="E57" s="70">
        <f t="shared" si="0"/>
        <v>0</v>
      </c>
    </row>
    <row r="58" spans="1:5" x14ac:dyDescent="0.25">
      <c r="A58" s="53" t="s">
        <v>247</v>
      </c>
      <c r="B58" s="54" t="s">
        <v>292</v>
      </c>
      <c r="C58" s="55">
        <v>100</v>
      </c>
      <c r="D58" s="56">
        <v>100</v>
      </c>
      <c r="E58" s="70">
        <f t="shared" si="0"/>
        <v>100</v>
      </c>
    </row>
    <row r="59" spans="1:5" ht="22.5" x14ac:dyDescent="0.25">
      <c r="A59" s="53" t="s">
        <v>293</v>
      </c>
      <c r="B59" s="54" t="s">
        <v>294</v>
      </c>
      <c r="C59" s="189">
        <v>601</v>
      </c>
      <c r="D59" s="56">
        <v>338.44799999999998</v>
      </c>
      <c r="E59" s="70">
        <f t="shared" si="0"/>
        <v>56.314143094841931</v>
      </c>
    </row>
    <row r="60" spans="1:5" ht="22.5" x14ac:dyDescent="0.25">
      <c r="A60" s="53" t="s">
        <v>295</v>
      </c>
      <c r="B60" s="54" t="s">
        <v>296</v>
      </c>
      <c r="C60" s="189">
        <v>1</v>
      </c>
      <c r="D60" s="56">
        <v>0</v>
      </c>
      <c r="E60" s="70">
        <f t="shared" si="0"/>
        <v>0</v>
      </c>
    </row>
    <row r="61" spans="1:5" x14ac:dyDescent="0.25">
      <c r="A61" s="53" t="s">
        <v>236</v>
      </c>
      <c r="B61" s="54" t="s">
        <v>297</v>
      </c>
      <c r="C61" s="55">
        <v>1</v>
      </c>
      <c r="D61" s="56">
        <v>0</v>
      </c>
      <c r="E61" s="70">
        <f t="shared" si="0"/>
        <v>0</v>
      </c>
    </row>
    <row r="62" spans="1:5" x14ac:dyDescent="0.25">
      <c r="A62" s="53" t="s">
        <v>298</v>
      </c>
      <c r="B62" s="54" t="s">
        <v>299</v>
      </c>
      <c r="C62" s="55">
        <v>3</v>
      </c>
      <c r="D62" s="56">
        <v>0</v>
      </c>
      <c r="E62" s="70">
        <f t="shared" si="0"/>
        <v>0</v>
      </c>
    </row>
    <row r="63" spans="1:5" ht="22.5" x14ac:dyDescent="0.25">
      <c r="A63" s="53" t="s">
        <v>300</v>
      </c>
      <c r="B63" s="54" t="s">
        <v>301</v>
      </c>
      <c r="C63" s="189">
        <v>600</v>
      </c>
      <c r="D63" s="56">
        <v>338.44799999999998</v>
      </c>
      <c r="E63" s="70">
        <f t="shared" si="0"/>
        <v>56.407999999999994</v>
      </c>
    </row>
    <row r="64" spans="1:5" ht="33.75" x14ac:dyDescent="0.25">
      <c r="A64" s="53" t="s">
        <v>221</v>
      </c>
      <c r="B64" s="54" t="s">
        <v>302</v>
      </c>
      <c r="C64" s="55">
        <v>600</v>
      </c>
      <c r="D64" s="56">
        <v>164.09301000000002</v>
      </c>
      <c r="E64" s="70">
        <f t="shared" si="0"/>
        <v>27.348835000000005</v>
      </c>
    </row>
    <row r="65" spans="1:5" x14ac:dyDescent="0.25">
      <c r="A65" s="48" t="s">
        <v>303</v>
      </c>
      <c r="B65" s="49" t="s">
        <v>304</v>
      </c>
      <c r="C65" s="50">
        <v>1376.4</v>
      </c>
      <c r="D65" s="51">
        <v>329.07918000000001</v>
      </c>
      <c r="E65" s="52">
        <f t="shared" si="0"/>
        <v>23.908687881429817</v>
      </c>
    </row>
    <row r="66" spans="1:5" x14ac:dyDescent="0.25">
      <c r="A66" s="53" t="s">
        <v>305</v>
      </c>
      <c r="B66" s="54" t="s">
        <v>306</v>
      </c>
      <c r="C66" s="55">
        <v>1376.4</v>
      </c>
      <c r="D66" s="56">
        <v>329.07918000000001</v>
      </c>
      <c r="E66" s="70">
        <f t="shared" si="0"/>
        <v>23.908687881429817</v>
      </c>
    </row>
    <row r="67" spans="1:5" x14ac:dyDescent="0.25">
      <c r="A67" s="53" t="s">
        <v>307</v>
      </c>
      <c r="B67" s="54" t="s">
        <v>308</v>
      </c>
      <c r="C67" s="55">
        <v>1376.4</v>
      </c>
      <c r="D67" s="56">
        <v>329.07918000000001</v>
      </c>
      <c r="E67" s="70">
        <f t="shared" si="0"/>
        <v>23.908687881429817</v>
      </c>
    </row>
    <row r="68" spans="1:5" x14ac:dyDescent="0.25">
      <c r="A68" s="53" t="s">
        <v>309</v>
      </c>
      <c r="B68" s="54" t="s">
        <v>310</v>
      </c>
      <c r="C68" s="55">
        <v>1376.4</v>
      </c>
      <c r="D68" s="56">
        <v>329.07918000000001</v>
      </c>
      <c r="E68" s="70">
        <f t="shared" si="0"/>
        <v>23.908687881429817</v>
      </c>
    </row>
    <row r="69" spans="1:5" ht="22.5" x14ac:dyDescent="0.25">
      <c r="A69" s="53" t="s">
        <v>311</v>
      </c>
      <c r="B69" s="54" t="s">
        <v>312</v>
      </c>
      <c r="C69" s="55">
        <v>1376.4</v>
      </c>
      <c r="D69" s="56">
        <v>329.07918000000001</v>
      </c>
      <c r="E69" s="70">
        <f t="shared" ref="E69:E132" si="1">D69/C69*100</f>
        <v>23.908687881429817</v>
      </c>
    </row>
    <row r="70" spans="1:5" ht="33.75" x14ac:dyDescent="0.25">
      <c r="A70" s="53" t="s">
        <v>221</v>
      </c>
      <c r="B70" s="54" t="s">
        <v>313</v>
      </c>
      <c r="C70" s="55">
        <v>600.096</v>
      </c>
      <c r="D70" s="56">
        <v>176.33221</v>
      </c>
      <c r="E70" s="70">
        <f t="shared" si="1"/>
        <v>29.384000226630409</v>
      </c>
    </row>
    <row r="71" spans="1:5" x14ac:dyDescent="0.25">
      <c r="A71" s="53" t="s">
        <v>236</v>
      </c>
      <c r="B71" s="54" t="s">
        <v>314</v>
      </c>
      <c r="C71" s="55">
        <v>25.504000000000001</v>
      </c>
      <c r="D71" s="56">
        <v>0</v>
      </c>
      <c r="E71" s="70">
        <f t="shared" si="1"/>
        <v>0</v>
      </c>
    </row>
    <row r="72" spans="1:5" x14ac:dyDescent="0.25">
      <c r="A72" s="53" t="s">
        <v>298</v>
      </c>
      <c r="B72" s="54" t="s">
        <v>315</v>
      </c>
      <c r="C72" s="55">
        <v>750.8</v>
      </c>
      <c r="D72" s="56">
        <v>152.74697</v>
      </c>
      <c r="E72" s="70">
        <f t="shared" si="1"/>
        <v>20.344561800745872</v>
      </c>
    </row>
    <row r="73" spans="1:5" x14ac:dyDescent="0.25">
      <c r="A73" s="48" t="s">
        <v>316</v>
      </c>
      <c r="B73" s="49" t="s">
        <v>317</v>
      </c>
      <c r="C73" s="50">
        <v>4803</v>
      </c>
      <c r="D73" s="51">
        <v>1889.915</v>
      </c>
      <c r="E73" s="52">
        <f t="shared" si="1"/>
        <v>39.348636268998547</v>
      </c>
    </row>
    <row r="74" spans="1:5" x14ac:dyDescent="0.25">
      <c r="A74" s="53" t="s">
        <v>318</v>
      </c>
      <c r="B74" s="54" t="s">
        <v>319</v>
      </c>
      <c r="C74" s="55">
        <v>3098</v>
      </c>
      <c r="D74" s="56">
        <v>1706.7149999999999</v>
      </c>
      <c r="E74" s="70">
        <f t="shared" si="1"/>
        <v>55.090865074241449</v>
      </c>
    </row>
    <row r="75" spans="1:5" ht="22.5" x14ac:dyDescent="0.25">
      <c r="A75" s="53" t="s">
        <v>320</v>
      </c>
      <c r="B75" s="54" t="s">
        <v>321</v>
      </c>
      <c r="C75" s="55">
        <v>3098</v>
      </c>
      <c r="D75" s="56">
        <v>1706.7149999999999</v>
      </c>
      <c r="E75" s="70">
        <f t="shared" si="1"/>
        <v>55.090865074241449</v>
      </c>
    </row>
    <row r="76" spans="1:5" ht="22.5" x14ac:dyDescent="0.25">
      <c r="A76" s="53" t="s">
        <v>322</v>
      </c>
      <c r="B76" s="54" t="s">
        <v>323</v>
      </c>
      <c r="C76" s="55">
        <v>3098</v>
      </c>
      <c r="D76" s="56">
        <v>1706.7149999999999</v>
      </c>
      <c r="E76" s="70">
        <f t="shared" si="1"/>
        <v>55.090865074241449</v>
      </c>
    </row>
    <row r="77" spans="1:5" ht="33.75" x14ac:dyDescent="0.25">
      <c r="A77" s="53" t="s">
        <v>221</v>
      </c>
      <c r="B77" s="54" t="s">
        <v>324</v>
      </c>
      <c r="C77" s="55">
        <v>2618</v>
      </c>
      <c r="D77" s="56">
        <v>1604.4590000000001</v>
      </c>
      <c r="E77" s="70">
        <f t="shared" si="1"/>
        <v>61.285676088617272</v>
      </c>
    </row>
    <row r="78" spans="1:5" x14ac:dyDescent="0.25">
      <c r="A78" s="53" t="s">
        <v>236</v>
      </c>
      <c r="B78" s="54" t="s">
        <v>325</v>
      </c>
      <c r="C78" s="55">
        <v>480</v>
      </c>
      <c r="D78" s="56">
        <v>102.255</v>
      </c>
      <c r="E78" s="70">
        <f t="shared" si="1"/>
        <v>21.303124999999998</v>
      </c>
    </row>
    <row r="79" spans="1:5" ht="22.5" x14ac:dyDescent="0.25">
      <c r="A79" s="53" t="s">
        <v>326</v>
      </c>
      <c r="B79" s="54" t="s">
        <v>327</v>
      </c>
      <c r="C79" s="55">
        <v>1430</v>
      </c>
      <c r="D79" s="56">
        <v>168.2</v>
      </c>
      <c r="E79" s="70">
        <f t="shared" si="1"/>
        <v>11.762237762237762</v>
      </c>
    </row>
    <row r="80" spans="1:5" ht="45" x14ac:dyDescent="0.25">
      <c r="A80" s="53" t="s">
        <v>1214</v>
      </c>
      <c r="B80" s="54" t="s">
        <v>328</v>
      </c>
      <c r="C80" s="55">
        <v>1430</v>
      </c>
      <c r="D80" s="56">
        <v>168.2</v>
      </c>
      <c r="E80" s="70">
        <f t="shared" si="1"/>
        <v>11.762237762237762</v>
      </c>
    </row>
    <row r="81" spans="1:6" ht="33.75" x14ac:dyDescent="0.25">
      <c r="A81" s="53" t="s">
        <v>1250</v>
      </c>
      <c r="B81" s="54" t="s">
        <v>329</v>
      </c>
      <c r="C81" s="189">
        <v>430</v>
      </c>
      <c r="D81" s="56">
        <v>168.2</v>
      </c>
      <c r="E81" s="70">
        <f t="shared" si="1"/>
        <v>39.116279069767437</v>
      </c>
    </row>
    <row r="82" spans="1:6" x14ac:dyDescent="0.25">
      <c r="A82" s="53" t="s">
        <v>236</v>
      </c>
      <c r="B82" s="54" t="s">
        <v>330</v>
      </c>
      <c r="C82" s="189">
        <v>430</v>
      </c>
      <c r="D82" s="56">
        <v>168.2</v>
      </c>
      <c r="E82" s="70">
        <f t="shared" si="1"/>
        <v>39.116279069767437</v>
      </c>
    </row>
    <row r="83" spans="1:6" ht="45" x14ac:dyDescent="0.25">
      <c r="A83" s="53" t="s">
        <v>1249</v>
      </c>
      <c r="B83" s="54" t="s">
        <v>331</v>
      </c>
      <c r="C83" s="189">
        <v>1000</v>
      </c>
      <c r="D83" s="56">
        <v>0</v>
      </c>
      <c r="E83" s="70">
        <f t="shared" si="1"/>
        <v>0</v>
      </c>
    </row>
    <row r="84" spans="1:6" x14ac:dyDescent="0.25">
      <c r="A84" s="53" t="s">
        <v>236</v>
      </c>
      <c r="B84" s="54" t="s">
        <v>332</v>
      </c>
      <c r="C84" s="189">
        <v>1000</v>
      </c>
      <c r="D84" s="56">
        <v>0</v>
      </c>
      <c r="E84" s="70">
        <f t="shared" si="1"/>
        <v>0</v>
      </c>
    </row>
    <row r="85" spans="1:6" ht="22.5" x14ac:dyDescent="0.25">
      <c r="A85" s="53" t="s">
        <v>333</v>
      </c>
      <c r="B85" s="54" t="s">
        <v>334</v>
      </c>
      <c r="C85" s="55">
        <v>275</v>
      </c>
      <c r="D85" s="56">
        <v>15</v>
      </c>
      <c r="E85" s="70">
        <f t="shared" si="1"/>
        <v>5.4545454545454541</v>
      </c>
    </row>
    <row r="86" spans="1:6" ht="33.75" x14ac:dyDescent="0.25">
      <c r="A86" s="53" t="s">
        <v>1233</v>
      </c>
      <c r="B86" s="54" t="s">
        <v>335</v>
      </c>
      <c r="C86" s="55">
        <v>275</v>
      </c>
      <c r="D86" s="56">
        <v>15</v>
      </c>
      <c r="E86" s="70">
        <f t="shared" si="1"/>
        <v>5.4545454545454541</v>
      </c>
    </row>
    <row r="87" spans="1:6" ht="22.5" x14ac:dyDescent="0.25">
      <c r="A87" s="53" t="s">
        <v>1248</v>
      </c>
      <c r="B87" s="54" t="s">
        <v>336</v>
      </c>
      <c r="C87" s="55">
        <v>275</v>
      </c>
      <c r="D87" s="56">
        <v>15</v>
      </c>
      <c r="E87" s="70">
        <f t="shared" si="1"/>
        <v>5.4545454545454541</v>
      </c>
    </row>
    <row r="88" spans="1:6" ht="22.5" x14ac:dyDescent="0.25">
      <c r="A88" s="53" t="s">
        <v>1248</v>
      </c>
      <c r="B88" s="54" t="s">
        <v>337</v>
      </c>
      <c r="C88" s="55">
        <v>200</v>
      </c>
      <c r="D88" s="56">
        <v>0</v>
      </c>
      <c r="E88" s="70">
        <f t="shared" si="1"/>
        <v>0</v>
      </c>
    </row>
    <row r="89" spans="1:6" x14ac:dyDescent="0.25">
      <c r="A89" s="53" t="s">
        <v>236</v>
      </c>
      <c r="B89" s="54" t="s">
        <v>338</v>
      </c>
      <c r="C89" s="55">
        <v>200</v>
      </c>
      <c r="D89" s="56">
        <v>0</v>
      </c>
      <c r="E89" s="70">
        <f t="shared" si="1"/>
        <v>0</v>
      </c>
    </row>
    <row r="90" spans="1:6" ht="22.5" x14ac:dyDescent="0.25">
      <c r="A90" s="53" t="s">
        <v>1212</v>
      </c>
      <c r="B90" s="54" t="s">
        <v>339</v>
      </c>
      <c r="C90" s="55">
        <v>75</v>
      </c>
      <c r="D90" s="56">
        <v>15</v>
      </c>
      <c r="E90" s="70">
        <f t="shared" si="1"/>
        <v>20</v>
      </c>
    </row>
    <row r="91" spans="1:6" x14ac:dyDescent="0.25">
      <c r="A91" s="53" t="s">
        <v>236</v>
      </c>
      <c r="B91" s="54" t="s">
        <v>340</v>
      </c>
      <c r="C91" s="55">
        <v>75</v>
      </c>
      <c r="D91" s="56">
        <v>15</v>
      </c>
      <c r="E91" s="70">
        <f t="shared" si="1"/>
        <v>20</v>
      </c>
    </row>
    <row r="92" spans="1:6" x14ac:dyDescent="0.25">
      <c r="A92" s="48" t="s">
        <v>341</v>
      </c>
      <c r="B92" s="49" t="s">
        <v>342</v>
      </c>
      <c r="C92" s="50">
        <v>18460.846659999999</v>
      </c>
      <c r="D92" s="51">
        <v>6918.3980799999999</v>
      </c>
      <c r="E92" s="52">
        <f t="shared" si="1"/>
        <v>37.476060591470187</v>
      </c>
      <c r="F92" s="190"/>
    </row>
    <row r="93" spans="1:6" x14ac:dyDescent="0.25">
      <c r="A93" s="53" t="s">
        <v>343</v>
      </c>
      <c r="B93" s="54" t="s">
        <v>344</v>
      </c>
      <c r="C93" s="55">
        <v>4737.3876300000002</v>
      </c>
      <c r="D93" s="56">
        <v>952.65493000000004</v>
      </c>
      <c r="E93" s="70">
        <f t="shared" si="1"/>
        <v>20.109288164793895</v>
      </c>
    </row>
    <row r="94" spans="1:6" ht="33.75" x14ac:dyDescent="0.25">
      <c r="A94" s="53" t="s">
        <v>1215</v>
      </c>
      <c r="B94" s="54" t="s">
        <v>345</v>
      </c>
      <c r="C94" s="189">
        <v>383</v>
      </c>
      <c r="D94" s="56">
        <v>202.8</v>
      </c>
      <c r="E94" s="70">
        <f t="shared" si="1"/>
        <v>52.95039164490862</v>
      </c>
    </row>
    <row r="95" spans="1:6" ht="22.5" x14ac:dyDescent="0.25">
      <c r="A95" s="53" t="s">
        <v>1247</v>
      </c>
      <c r="B95" s="54" t="s">
        <v>346</v>
      </c>
      <c r="C95" s="55">
        <v>383</v>
      </c>
      <c r="D95" s="56">
        <v>202.8</v>
      </c>
      <c r="E95" s="70">
        <f t="shared" si="1"/>
        <v>52.95039164490862</v>
      </c>
    </row>
    <row r="96" spans="1:6" ht="22.5" x14ac:dyDescent="0.25">
      <c r="A96" s="53" t="s">
        <v>347</v>
      </c>
      <c r="B96" s="54" t="s">
        <v>348</v>
      </c>
      <c r="C96" s="55">
        <v>383</v>
      </c>
      <c r="D96" s="56">
        <v>202.8</v>
      </c>
      <c r="E96" s="70">
        <f t="shared" si="1"/>
        <v>52.95039164490862</v>
      </c>
    </row>
    <row r="97" spans="1:5" x14ac:dyDescent="0.25">
      <c r="A97" s="53" t="s">
        <v>236</v>
      </c>
      <c r="B97" s="54" t="s">
        <v>349</v>
      </c>
      <c r="C97" s="55">
        <v>383</v>
      </c>
      <c r="D97" s="56">
        <v>202.8</v>
      </c>
      <c r="E97" s="70">
        <f t="shared" si="1"/>
        <v>52.95039164490862</v>
      </c>
    </row>
    <row r="98" spans="1:5" ht="33.75" x14ac:dyDescent="0.25">
      <c r="A98" s="53" t="s">
        <v>1239</v>
      </c>
      <c r="B98" s="54" t="s">
        <v>350</v>
      </c>
      <c r="C98" s="55">
        <v>2253.1999999999998</v>
      </c>
      <c r="D98" s="56">
        <v>0</v>
      </c>
      <c r="E98" s="70">
        <f t="shared" si="1"/>
        <v>0</v>
      </c>
    </row>
    <row r="99" spans="1:5" ht="22.5" x14ac:dyDescent="0.25">
      <c r="A99" s="53" t="s">
        <v>351</v>
      </c>
      <c r="B99" s="54" t="s">
        <v>352</v>
      </c>
      <c r="C99" s="55">
        <v>2253.1999999999998</v>
      </c>
      <c r="D99" s="56">
        <v>0</v>
      </c>
      <c r="E99" s="70">
        <f t="shared" si="1"/>
        <v>0</v>
      </c>
    </row>
    <row r="100" spans="1:5" x14ac:dyDescent="0.25">
      <c r="A100" s="53" t="s">
        <v>236</v>
      </c>
      <c r="B100" s="54" t="s">
        <v>353</v>
      </c>
      <c r="C100" s="55">
        <v>2253.1999999999998</v>
      </c>
      <c r="D100" s="56">
        <v>0</v>
      </c>
      <c r="E100" s="70">
        <f t="shared" si="1"/>
        <v>0</v>
      </c>
    </row>
    <row r="101" spans="1:5" ht="22.5" x14ac:dyDescent="0.25">
      <c r="A101" s="53" t="s">
        <v>258</v>
      </c>
      <c r="B101" s="54" t="s">
        <v>354</v>
      </c>
      <c r="C101" s="55">
        <v>2101.1876299999999</v>
      </c>
      <c r="D101" s="56">
        <v>779.19164999999998</v>
      </c>
      <c r="E101" s="70">
        <f t="shared" si="1"/>
        <v>37.083392214716213</v>
      </c>
    </row>
    <row r="102" spans="1:5" ht="22.5" x14ac:dyDescent="0.25">
      <c r="A102" s="53" t="s">
        <v>355</v>
      </c>
      <c r="B102" s="54" t="s">
        <v>356</v>
      </c>
      <c r="C102" s="55">
        <v>1515.2876299999998</v>
      </c>
      <c r="D102" s="56">
        <v>625.75565000000006</v>
      </c>
      <c r="E102" s="70">
        <f t="shared" si="1"/>
        <v>41.296163026157622</v>
      </c>
    </row>
    <row r="103" spans="1:5" ht="33.75" x14ac:dyDescent="0.25">
      <c r="A103" s="53" t="s">
        <v>221</v>
      </c>
      <c r="B103" s="54" t="s">
        <v>357</v>
      </c>
      <c r="C103" s="55">
        <v>1515.2876299999998</v>
      </c>
      <c r="D103" s="56">
        <v>625.75565000000006</v>
      </c>
      <c r="E103" s="70">
        <f t="shared" si="1"/>
        <v>41.296163026157622</v>
      </c>
    </row>
    <row r="104" spans="1:5" ht="22.5" x14ac:dyDescent="0.25">
      <c r="A104" s="53" t="s">
        <v>358</v>
      </c>
      <c r="B104" s="54" t="s">
        <v>359</v>
      </c>
      <c r="C104" s="55">
        <v>585.9</v>
      </c>
      <c r="D104" s="56">
        <v>153.43600000000001</v>
      </c>
      <c r="E104" s="70">
        <f t="shared" si="1"/>
        <v>26.188086704215742</v>
      </c>
    </row>
    <row r="105" spans="1:5" x14ac:dyDescent="0.25">
      <c r="A105" s="53" t="s">
        <v>236</v>
      </c>
      <c r="B105" s="54" t="s">
        <v>360</v>
      </c>
      <c r="C105" s="55">
        <v>575.9</v>
      </c>
      <c r="D105" s="56">
        <v>153.43600000000001</v>
      </c>
      <c r="E105" s="70">
        <f t="shared" si="1"/>
        <v>26.642819934016327</v>
      </c>
    </row>
    <row r="106" spans="1:5" x14ac:dyDescent="0.25">
      <c r="A106" s="53" t="s">
        <v>247</v>
      </c>
      <c r="B106" s="54" t="s">
        <v>361</v>
      </c>
      <c r="C106" s="55">
        <v>10</v>
      </c>
      <c r="D106" s="56">
        <v>0</v>
      </c>
      <c r="E106" s="70">
        <f t="shared" si="1"/>
        <v>0</v>
      </c>
    </row>
    <row r="107" spans="1:5" x14ac:dyDescent="0.25">
      <c r="A107" s="53" t="s">
        <v>362</v>
      </c>
      <c r="B107" s="54" t="s">
        <v>363</v>
      </c>
      <c r="C107" s="55">
        <v>1791</v>
      </c>
      <c r="D107" s="56">
        <v>837.05016999999998</v>
      </c>
      <c r="E107" s="70">
        <f t="shared" si="1"/>
        <v>46.736469570072586</v>
      </c>
    </row>
    <row r="108" spans="1:5" ht="22.5" x14ac:dyDescent="0.25">
      <c r="A108" s="53" t="s">
        <v>1246</v>
      </c>
      <c r="B108" s="54" t="s">
        <v>364</v>
      </c>
      <c r="C108" s="55">
        <v>1791</v>
      </c>
      <c r="D108" s="56">
        <v>837.05</v>
      </c>
      <c r="E108" s="70">
        <f t="shared" si="1"/>
        <v>46.736460078168619</v>
      </c>
    </row>
    <row r="109" spans="1:5" ht="22.5" x14ac:dyDescent="0.25">
      <c r="A109" s="53" t="s">
        <v>1245</v>
      </c>
      <c r="B109" s="54" t="s">
        <v>365</v>
      </c>
      <c r="C109" s="55">
        <v>1791</v>
      </c>
      <c r="D109" s="56">
        <v>837.05</v>
      </c>
      <c r="E109" s="70">
        <f t="shared" si="1"/>
        <v>46.736460078168619</v>
      </c>
    </row>
    <row r="110" spans="1:5" ht="22.5" x14ac:dyDescent="0.25">
      <c r="A110" s="53" t="s">
        <v>1245</v>
      </c>
      <c r="B110" s="54" t="s">
        <v>366</v>
      </c>
      <c r="C110" s="55">
        <v>1791</v>
      </c>
      <c r="D110" s="56">
        <v>837.05</v>
      </c>
      <c r="E110" s="70">
        <f t="shared" si="1"/>
        <v>46.736460078168619</v>
      </c>
    </row>
    <row r="111" spans="1:5" x14ac:dyDescent="0.25">
      <c r="A111" s="53" t="s">
        <v>236</v>
      </c>
      <c r="B111" s="54" t="s">
        <v>367</v>
      </c>
      <c r="C111" s="55">
        <v>1791</v>
      </c>
      <c r="D111" s="56">
        <v>837.05</v>
      </c>
      <c r="E111" s="70">
        <f t="shared" si="1"/>
        <v>46.736460078168619</v>
      </c>
    </row>
    <row r="112" spans="1:5" x14ac:dyDescent="0.25">
      <c r="A112" s="53" t="s">
        <v>368</v>
      </c>
      <c r="B112" s="54" t="s">
        <v>369</v>
      </c>
      <c r="C112" s="55">
        <v>11932.45903</v>
      </c>
      <c r="D112" s="56">
        <v>4769.0722599999999</v>
      </c>
      <c r="E112" s="70">
        <f t="shared" si="1"/>
        <v>39.967220905681167</v>
      </c>
    </row>
    <row r="113" spans="1:5" ht="33.75" x14ac:dyDescent="0.25">
      <c r="A113" s="53" t="s">
        <v>1218</v>
      </c>
      <c r="B113" s="54" t="s">
        <v>370</v>
      </c>
      <c r="C113" s="188">
        <v>790.44578000000001</v>
      </c>
      <c r="D113" s="56">
        <v>304.57400000000001</v>
      </c>
      <c r="E113" s="70">
        <f t="shared" si="1"/>
        <v>38.531928148190005</v>
      </c>
    </row>
    <row r="114" spans="1:5" x14ac:dyDescent="0.25">
      <c r="A114" s="53" t="s">
        <v>371</v>
      </c>
      <c r="B114" s="54" t="s">
        <v>372</v>
      </c>
      <c r="C114" s="55">
        <v>790.44578000000001</v>
      </c>
      <c r="D114" s="56">
        <v>304.57400000000001</v>
      </c>
      <c r="E114" s="70">
        <f t="shared" si="1"/>
        <v>38.531928148190005</v>
      </c>
    </row>
    <row r="115" spans="1:5" ht="22.5" x14ac:dyDescent="0.25">
      <c r="A115" s="53" t="s">
        <v>1244</v>
      </c>
      <c r="B115" s="54" t="s">
        <v>373</v>
      </c>
      <c r="C115" s="55">
        <v>790.44500000000005</v>
      </c>
      <c r="D115" s="56">
        <v>304.57400000000001</v>
      </c>
      <c r="E115" s="70">
        <f t="shared" si="1"/>
        <v>38.531966170954334</v>
      </c>
    </row>
    <row r="116" spans="1:5" x14ac:dyDescent="0.25">
      <c r="A116" s="53" t="s">
        <v>236</v>
      </c>
      <c r="B116" s="54" t="s">
        <v>374</v>
      </c>
      <c r="C116" s="55">
        <v>790.44500000000005</v>
      </c>
      <c r="D116" s="56">
        <v>304.57400000000001</v>
      </c>
      <c r="E116" s="70">
        <f t="shared" si="1"/>
        <v>38.531966170954334</v>
      </c>
    </row>
    <row r="117" spans="1:5" ht="22.5" x14ac:dyDescent="0.25">
      <c r="A117" s="53" t="s">
        <v>1243</v>
      </c>
      <c r="B117" s="54" t="s">
        <v>375</v>
      </c>
      <c r="C117" s="55">
        <v>39</v>
      </c>
      <c r="D117" s="56">
        <v>0</v>
      </c>
      <c r="E117" s="70">
        <f t="shared" si="1"/>
        <v>0</v>
      </c>
    </row>
    <row r="118" spans="1:5" x14ac:dyDescent="0.25">
      <c r="A118" s="53" t="s">
        <v>236</v>
      </c>
      <c r="B118" s="54" t="s">
        <v>376</v>
      </c>
      <c r="C118" s="55">
        <v>39</v>
      </c>
      <c r="D118" s="56">
        <v>0</v>
      </c>
      <c r="E118" s="70">
        <f t="shared" si="1"/>
        <v>0</v>
      </c>
    </row>
    <row r="119" spans="1:5" ht="22.5" x14ac:dyDescent="0.25">
      <c r="A119" s="53" t="s">
        <v>377</v>
      </c>
      <c r="B119" s="54" t="s">
        <v>378</v>
      </c>
      <c r="C119" s="55">
        <v>272.017</v>
      </c>
      <c r="D119" s="56">
        <v>0</v>
      </c>
      <c r="E119" s="70">
        <f t="shared" si="1"/>
        <v>0</v>
      </c>
    </row>
    <row r="120" spans="1:5" x14ac:dyDescent="0.25">
      <c r="A120" s="53" t="s">
        <v>236</v>
      </c>
      <c r="B120" s="54" t="s">
        <v>379</v>
      </c>
      <c r="C120" s="55">
        <v>272.017</v>
      </c>
      <c r="D120" s="56">
        <v>0</v>
      </c>
      <c r="E120" s="70">
        <f t="shared" si="1"/>
        <v>0</v>
      </c>
    </row>
    <row r="121" spans="1:5" ht="22.5" x14ac:dyDescent="0.25">
      <c r="A121" s="53" t="s">
        <v>380</v>
      </c>
      <c r="B121" s="54" t="s">
        <v>381</v>
      </c>
      <c r="C121" s="55">
        <v>119.4</v>
      </c>
      <c r="D121" s="56">
        <v>0</v>
      </c>
      <c r="E121" s="70">
        <f t="shared" si="1"/>
        <v>0</v>
      </c>
    </row>
    <row r="122" spans="1:5" x14ac:dyDescent="0.25">
      <c r="A122" s="53" t="s">
        <v>236</v>
      </c>
      <c r="B122" s="54" t="s">
        <v>382</v>
      </c>
      <c r="C122" s="55">
        <v>119.4</v>
      </c>
      <c r="D122" s="56">
        <v>0</v>
      </c>
      <c r="E122" s="70">
        <f t="shared" si="1"/>
        <v>0</v>
      </c>
    </row>
    <row r="123" spans="1:5" ht="22.5" x14ac:dyDescent="0.25">
      <c r="A123" s="53" t="s">
        <v>1242</v>
      </c>
      <c r="B123" s="54" t="s">
        <v>383</v>
      </c>
      <c r="C123" s="55">
        <v>150</v>
      </c>
      <c r="D123" s="56">
        <v>16</v>
      </c>
      <c r="E123" s="70">
        <f t="shared" si="1"/>
        <v>10.666666666666668</v>
      </c>
    </row>
    <row r="124" spans="1:5" ht="22.5" x14ac:dyDescent="0.25">
      <c r="A124" s="53" t="s">
        <v>1241</v>
      </c>
      <c r="B124" s="54" t="s">
        <v>384</v>
      </c>
      <c r="C124" s="55">
        <v>150</v>
      </c>
      <c r="D124" s="56">
        <v>16</v>
      </c>
      <c r="E124" s="70">
        <f t="shared" si="1"/>
        <v>10.666666666666668</v>
      </c>
    </row>
    <row r="125" spans="1:5" x14ac:dyDescent="0.25">
      <c r="A125" s="53" t="s">
        <v>236</v>
      </c>
      <c r="B125" s="54" t="s">
        <v>385</v>
      </c>
      <c r="C125" s="55">
        <v>150</v>
      </c>
      <c r="D125" s="56">
        <v>16</v>
      </c>
      <c r="E125" s="70">
        <f t="shared" si="1"/>
        <v>10.666666666666668</v>
      </c>
    </row>
    <row r="126" spans="1:5" ht="22.5" x14ac:dyDescent="0.25">
      <c r="A126" s="53" t="s">
        <v>1240</v>
      </c>
      <c r="B126" s="54" t="s">
        <v>386</v>
      </c>
      <c r="C126" s="55">
        <v>5</v>
      </c>
      <c r="D126" s="56">
        <v>0</v>
      </c>
      <c r="E126" s="70">
        <f t="shared" si="1"/>
        <v>0</v>
      </c>
    </row>
    <row r="127" spans="1:5" x14ac:dyDescent="0.25">
      <c r="A127" s="53" t="s">
        <v>1216</v>
      </c>
      <c r="B127" s="54" t="s">
        <v>387</v>
      </c>
      <c r="C127" s="55">
        <v>5</v>
      </c>
      <c r="D127" s="56">
        <v>0</v>
      </c>
      <c r="E127" s="70">
        <f t="shared" si="1"/>
        <v>0</v>
      </c>
    </row>
    <row r="128" spans="1:5" x14ac:dyDescent="0.25">
      <c r="A128" s="53" t="s">
        <v>236</v>
      </c>
      <c r="B128" s="54" t="s">
        <v>388</v>
      </c>
      <c r="C128" s="55">
        <v>5</v>
      </c>
      <c r="D128" s="56">
        <v>0</v>
      </c>
      <c r="E128" s="70">
        <f t="shared" si="1"/>
        <v>0</v>
      </c>
    </row>
    <row r="129" spans="1:5" ht="33.75" x14ac:dyDescent="0.25">
      <c r="A129" s="53" t="s">
        <v>1239</v>
      </c>
      <c r="B129" s="54" t="s">
        <v>389</v>
      </c>
      <c r="C129" s="55">
        <v>1298.3</v>
      </c>
      <c r="D129" s="56">
        <v>188.23</v>
      </c>
      <c r="E129" s="70">
        <f t="shared" si="1"/>
        <v>14.498189940691674</v>
      </c>
    </row>
    <row r="130" spans="1:5" ht="33.75" x14ac:dyDescent="0.25">
      <c r="A130" s="53" t="s">
        <v>1217</v>
      </c>
      <c r="B130" s="54" t="s">
        <v>390</v>
      </c>
      <c r="C130" s="55">
        <v>1298.3</v>
      </c>
      <c r="D130" s="56">
        <v>188.23</v>
      </c>
      <c r="E130" s="70">
        <f t="shared" si="1"/>
        <v>14.498189940691674</v>
      </c>
    </row>
    <row r="131" spans="1:5" x14ac:dyDescent="0.25">
      <c r="A131" s="53" t="s">
        <v>236</v>
      </c>
      <c r="B131" s="54" t="s">
        <v>391</v>
      </c>
      <c r="C131" s="55">
        <v>1298.3</v>
      </c>
      <c r="D131" s="56">
        <v>188.23</v>
      </c>
      <c r="E131" s="70">
        <f t="shared" si="1"/>
        <v>14.498189940691674</v>
      </c>
    </row>
    <row r="132" spans="1:5" ht="22.5" x14ac:dyDescent="0.25">
      <c r="A132" s="53" t="s">
        <v>1238</v>
      </c>
      <c r="B132" s="54" t="s">
        <v>392</v>
      </c>
      <c r="C132" s="55">
        <v>9152.10088</v>
      </c>
      <c r="D132" s="56">
        <v>3973.0909999999999</v>
      </c>
      <c r="E132" s="70">
        <f t="shared" si="1"/>
        <v>43.411792025614119</v>
      </c>
    </row>
    <row r="133" spans="1:5" ht="22.5" x14ac:dyDescent="0.25">
      <c r="A133" s="53" t="s">
        <v>1237</v>
      </c>
      <c r="B133" s="54" t="s">
        <v>393</v>
      </c>
      <c r="C133" s="55">
        <v>9152.10088</v>
      </c>
      <c r="D133" s="56">
        <v>3973.0909999999999</v>
      </c>
      <c r="E133" s="70">
        <f t="shared" ref="E133:E196" si="2">D133/C133*100</f>
        <v>43.411792025614119</v>
      </c>
    </row>
    <row r="134" spans="1:5" ht="33.75" x14ac:dyDescent="0.25">
      <c r="A134" s="53" t="s">
        <v>221</v>
      </c>
      <c r="B134" s="54" t="s">
        <v>394</v>
      </c>
      <c r="C134" s="55">
        <v>7627.89</v>
      </c>
      <c r="D134" s="56">
        <v>3241.527</v>
      </c>
      <c r="E134" s="70">
        <f t="shared" si="2"/>
        <v>42.495722932554088</v>
      </c>
    </row>
    <row r="135" spans="1:5" x14ac:dyDescent="0.25">
      <c r="A135" s="53" t="s">
        <v>236</v>
      </c>
      <c r="B135" s="54" t="s">
        <v>395</v>
      </c>
      <c r="C135" s="55">
        <v>1524.2108800000001</v>
      </c>
      <c r="D135" s="56">
        <v>731.56430999999998</v>
      </c>
      <c r="E135" s="70">
        <f t="shared" si="2"/>
        <v>47.996266107220016</v>
      </c>
    </row>
    <row r="136" spans="1:5" ht="22.5" x14ac:dyDescent="0.25">
      <c r="A136" s="53" t="s">
        <v>258</v>
      </c>
      <c r="B136" s="54" t="s">
        <v>396</v>
      </c>
      <c r="C136" s="188">
        <v>523.61236999999994</v>
      </c>
      <c r="D136" s="56">
        <v>274.17599999999999</v>
      </c>
      <c r="E136" s="70">
        <f t="shared" si="2"/>
        <v>52.362399306952966</v>
      </c>
    </row>
    <row r="137" spans="1:5" ht="22.5" x14ac:dyDescent="0.25">
      <c r="A137" s="53" t="s">
        <v>355</v>
      </c>
      <c r="B137" s="54" t="s">
        <v>397</v>
      </c>
      <c r="C137" s="55">
        <v>523.61236999999994</v>
      </c>
      <c r="D137" s="56">
        <v>274.17599999999999</v>
      </c>
      <c r="E137" s="70">
        <f t="shared" si="2"/>
        <v>52.362399306952966</v>
      </c>
    </row>
    <row r="138" spans="1:5" ht="33.75" x14ac:dyDescent="0.25">
      <c r="A138" s="53" t="s">
        <v>221</v>
      </c>
      <c r="B138" s="54" t="s">
        <v>398</v>
      </c>
      <c r="C138" s="55">
        <v>523.61236999999994</v>
      </c>
      <c r="D138" s="56">
        <v>274.17599999999999</v>
      </c>
      <c r="E138" s="70">
        <f t="shared" si="2"/>
        <v>52.362399306952966</v>
      </c>
    </row>
    <row r="139" spans="1:5" x14ac:dyDescent="0.25">
      <c r="A139" s="53" t="s">
        <v>281</v>
      </c>
      <c r="B139" s="54" t="s">
        <v>399</v>
      </c>
      <c r="C139" s="55">
        <v>13</v>
      </c>
      <c r="D139" s="56">
        <v>13</v>
      </c>
      <c r="E139" s="70">
        <f t="shared" si="2"/>
        <v>100</v>
      </c>
    </row>
    <row r="140" spans="1:5" x14ac:dyDescent="0.25">
      <c r="A140" s="53" t="s">
        <v>236</v>
      </c>
      <c r="B140" s="54" t="s">
        <v>400</v>
      </c>
      <c r="C140" s="55">
        <v>13</v>
      </c>
      <c r="D140" s="56">
        <v>13</v>
      </c>
      <c r="E140" s="70">
        <f t="shared" si="2"/>
        <v>100</v>
      </c>
    </row>
    <row r="141" spans="1:5" x14ac:dyDescent="0.25">
      <c r="A141" s="48" t="s">
        <v>401</v>
      </c>
      <c r="B141" s="49" t="s">
        <v>402</v>
      </c>
      <c r="C141" s="50">
        <v>16078.104799999999</v>
      </c>
      <c r="D141" s="51">
        <v>7764.4659600000005</v>
      </c>
      <c r="E141" s="52">
        <f t="shared" si="2"/>
        <v>48.292171599727354</v>
      </c>
    </row>
    <row r="142" spans="1:5" x14ac:dyDescent="0.25">
      <c r="A142" s="53" t="s">
        <v>403</v>
      </c>
      <c r="B142" s="54" t="s">
        <v>404</v>
      </c>
      <c r="C142" s="55">
        <v>11371.822</v>
      </c>
      <c r="D142" s="56">
        <v>6652.4289600000002</v>
      </c>
      <c r="E142" s="70">
        <f t="shared" si="2"/>
        <v>58.499235742522174</v>
      </c>
    </row>
    <row r="143" spans="1:5" ht="33.75" x14ac:dyDescent="0.25">
      <c r="A143" s="53" t="s">
        <v>1236</v>
      </c>
      <c r="B143" s="54" t="s">
        <v>405</v>
      </c>
      <c r="C143" s="55">
        <v>4853.8220000000001</v>
      </c>
      <c r="D143" s="56">
        <v>134.428</v>
      </c>
      <c r="E143" s="70">
        <f t="shared" si="2"/>
        <v>2.769528837275038</v>
      </c>
    </row>
    <row r="144" spans="1:5" x14ac:dyDescent="0.25">
      <c r="A144" s="53" t="s">
        <v>406</v>
      </c>
      <c r="B144" s="54" t="s">
        <v>407</v>
      </c>
      <c r="C144" s="55">
        <v>1420</v>
      </c>
      <c r="D144" s="56">
        <v>66.900000000000006</v>
      </c>
      <c r="E144" s="70">
        <f t="shared" si="2"/>
        <v>4.711267605633803</v>
      </c>
    </row>
    <row r="145" spans="1:5" ht="33.75" x14ac:dyDescent="0.25">
      <c r="A145" s="53" t="s">
        <v>1235</v>
      </c>
      <c r="B145" s="54" t="s">
        <v>408</v>
      </c>
      <c r="C145" s="55">
        <v>1420</v>
      </c>
      <c r="D145" s="56">
        <v>66.900000000000006</v>
      </c>
      <c r="E145" s="70">
        <f t="shared" si="2"/>
        <v>4.711267605633803</v>
      </c>
    </row>
    <row r="146" spans="1:5" x14ac:dyDescent="0.25">
      <c r="A146" s="53" t="s">
        <v>236</v>
      </c>
      <c r="B146" s="54" t="s">
        <v>409</v>
      </c>
      <c r="C146" s="55">
        <v>1420</v>
      </c>
      <c r="D146" s="56">
        <v>66.900000000000006</v>
      </c>
      <c r="E146" s="70">
        <f t="shared" si="2"/>
        <v>4.711267605633803</v>
      </c>
    </row>
    <row r="147" spans="1:5" ht="45" x14ac:dyDescent="0.25">
      <c r="A147" s="53" t="s">
        <v>410</v>
      </c>
      <c r="B147" s="54" t="s">
        <v>411</v>
      </c>
      <c r="C147" s="55">
        <v>6518</v>
      </c>
      <c r="D147" s="56">
        <v>6518</v>
      </c>
      <c r="E147" s="70">
        <f t="shared" si="2"/>
        <v>100</v>
      </c>
    </row>
    <row r="148" spans="1:5" x14ac:dyDescent="0.25">
      <c r="A148" s="53" t="s">
        <v>247</v>
      </c>
      <c r="B148" s="54" t="s">
        <v>412</v>
      </c>
      <c r="C148" s="55">
        <v>6518</v>
      </c>
      <c r="D148" s="56">
        <v>6518</v>
      </c>
      <c r="E148" s="70">
        <f t="shared" si="2"/>
        <v>100</v>
      </c>
    </row>
    <row r="149" spans="1:5" x14ac:dyDescent="0.25">
      <c r="A149" s="53" t="s">
        <v>413</v>
      </c>
      <c r="B149" s="54" t="s">
        <v>414</v>
      </c>
      <c r="C149" s="55">
        <v>4706.2820000000002</v>
      </c>
      <c r="D149" s="56">
        <v>1112.037</v>
      </c>
      <c r="E149" s="70">
        <f t="shared" si="2"/>
        <v>23.628779575894519</v>
      </c>
    </row>
    <row r="150" spans="1:5" ht="33.75" x14ac:dyDescent="0.25">
      <c r="A150" s="53" t="s">
        <v>1228</v>
      </c>
      <c r="B150" s="54" t="s">
        <v>415</v>
      </c>
      <c r="C150" s="55">
        <v>1714.2828</v>
      </c>
      <c r="D150" s="56">
        <v>1112.037</v>
      </c>
      <c r="E150" s="70">
        <f t="shared" si="2"/>
        <v>64.868935277189976</v>
      </c>
    </row>
    <row r="151" spans="1:5" ht="22.5" x14ac:dyDescent="0.25">
      <c r="A151" s="53" t="s">
        <v>416</v>
      </c>
      <c r="B151" s="54" t="s">
        <v>417</v>
      </c>
      <c r="C151" s="55">
        <v>1714.2828</v>
      </c>
      <c r="D151" s="56">
        <v>1112.037</v>
      </c>
      <c r="E151" s="70">
        <f t="shared" si="2"/>
        <v>64.868935277189976</v>
      </c>
    </row>
    <row r="152" spans="1:5" x14ac:dyDescent="0.25">
      <c r="A152" s="53" t="s">
        <v>236</v>
      </c>
      <c r="B152" s="54" t="s">
        <v>418</v>
      </c>
      <c r="C152" s="55">
        <v>1714.2828</v>
      </c>
      <c r="D152" s="56">
        <v>1112.037</v>
      </c>
      <c r="E152" s="70">
        <f t="shared" si="2"/>
        <v>64.868935277189976</v>
      </c>
    </row>
    <row r="153" spans="1:5" x14ac:dyDescent="0.25">
      <c r="A153" s="53" t="s">
        <v>419</v>
      </c>
      <c r="B153" s="54" t="s">
        <v>420</v>
      </c>
      <c r="C153" s="55">
        <v>2042</v>
      </c>
      <c r="D153" s="56">
        <v>593.81691999999998</v>
      </c>
      <c r="E153" s="70">
        <f t="shared" si="2"/>
        <v>29.080162585700293</v>
      </c>
    </row>
    <row r="154" spans="1:5" x14ac:dyDescent="0.25">
      <c r="A154" s="53" t="s">
        <v>236</v>
      </c>
      <c r="B154" s="54" t="s">
        <v>421</v>
      </c>
      <c r="C154" s="55">
        <v>2042</v>
      </c>
      <c r="D154" s="56">
        <v>593.81691999999998</v>
      </c>
      <c r="E154" s="70">
        <f t="shared" si="2"/>
        <v>29.080162585700293</v>
      </c>
    </row>
    <row r="155" spans="1:5" x14ac:dyDescent="0.25">
      <c r="A155" s="53" t="s">
        <v>422</v>
      </c>
      <c r="B155" s="54" t="s">
        <v>423</v>
      </c>
      <c r="C155" s="55">
        <v>950</v>
      </c>
      <c r="D155" s="56">
        <v>518.22080000000005</v>
      </c>
      <c r="E155" s="70">
        <f t="shared" si="2"/>
        <v>54.549557894736843</v>
      </c>
    </row>
    <row r="156" spans="1:5" x14ac:dyDescent="0.25">
      <c r="A156" s="53" t="s">
        <v>424</v>
      </c>
      <c r="B156" s="54" t="s">
        <v>425</v>
      </c>
      <c r="C156" s="55">
        <v>950</v>
      </c>
      <c r="D156" s="56">
        <v>518.22080000000005</v>
      </c>
      <c r="E156" s="70">
        <f t="shared" si="2"/>
        <v>54.549557894736843</v>
      </c>
    </row>
    <row r="157" spans="1:5" x14ac:dyDescent="0.25">
      <c r="A157" s="53" t="s">
        <v>236</v>
      </c>
      <c r="B157" s="54" t="s">
        <v>426</v>
      </c>
      <c r="C157" s="55">
        <v>950</v>
      </c>
      <c r="D157" s="56">
        <v>518.22080000000005</v>
      </c>
      <c r="E157" s="70">
        <f t="shared" si="2"/>
        <v>54.549557894736843</v>
      </c>
    </row>
    <row r="158" spans="1:5" x14ac:dyDescent="0.25">
      <c r="A158" s="48" t="s">
        <v>427</v>
      </c>
      <c r="B158" s="49" t="s">
        <v>428</v>
      </c>
      <c r="C158" s="50">
        <v>4520</v>
      </c>
      <c r="D158" s="51">
        <v>0</v>
      </c>
      <c r="E158" s="52">
        <f t="shared" si="2"/>
        <v>0</v>
      </c>
    </row>
    <row r="159" spans="1:5" x14ac:dyDescent="0.25">
      <c r="A159" s="53" t="s">
        <v>429</v>
      </c>
      <c r="B159" s="54" t="s">
        <v>430</v>
      </c>
      <c r="C159" s="55">
        <v>4520</v>
      </c>
      <c r="D159" s="56">
        <v>0</v>
      </c>
      <c r="E159" s="70">
        <f t="shared" si="2"/>
        <v>0</v>
      </c>
    </row>
    <row r="160" spans="1:5" x14ac:dyDescent="0.25">
      <c r="A160" s="53" t="s">
        <v>431</v>
      </c>
      <c r="B160" s="54" t="s">
        <v>432</v>
      </c>
      <c r="C160" s="55">
        <v>4520</v>
      </c>
      <c r="D160" s="56">
        <v>0</v>
      </c>
      <c r="E160" s="70">
        <f t="shared" si="2"/>
        <v>0</v>
      </c>
    </row>
    <row r="161" spans="1:5" x14ac:dyDescent="0.25">
      <c r="A161" s="53" t="s">
        <v>236</v>
      </c>
      <c r="B161" s="54" t="s">
        <v>433</v>
      </c>
      <c r="C161" s="55">
        <v>4520</v>
      </c>
      <c r="D161" s="56">
        <v>0</v>
      </c>
      <c r="E161" s="70">
        <f t="shared" si="2"/>
        <v>0</v>
      </c>
    </row>
    <row r="162" spans="1:5" x14ac:dyDescent="0.25">
      <c r="A162" s="48" t="s">
        <v>434</v>
      </c>
      <c r="B162" s="49" t="s">
        <v>435</v>
      </c>
      <c r="C162" s="50">
        <v>291874.57338999998</v>
      </c>
      <c r="D162" s="51">
        <v>177899.46302</v>
      </c>
      <c r="E162" s="52">
        <f t="shared" si="2"/>
        <v>60.950654575276232</v>
      </c>
    </row>
    <row r="163" spans="1:5" x14ac:dyDescent="0.25">
      <c r="A163" s="53" t="s">
        <v>436</v>
      </c>
      <c r="B163" s="54" t="s">
        <v>437</v>
      </c>
      <c r="C163" s="55">
        <v>68619.324999999997</v>
      </c>
      <c r="D163" s="56">
        <v>41707.577559999998</v>
      </c>
      <c r="E163" s="70">
        <f t="shared" si="2"/>
        <v>60.7810956461609</v>
      </c>
    </row>
    <row r="164" spans="1:5" ht="33.75" x14ac:dyDescent="0.25">
      <c r="A164" s="53" t="s">
        <v>1218</v>
      </c>
      <c r="B164" s="54" t="s">
        <v>438</v>
      </c>
      <c r="C164" s="55">
        <v>300</v>
      </c>
      <c r="D164" s="56">
        <v>150</v>
      </c>
      <c r="E164" s="70">
        <f t="shared" si="2"/>
        <v>50</v>
      </c>
    </row>
    <row r="165" spans="1:5" ht="22.5" x14ac:dyDescent="0.25">
      <c r="A165" s="53" t="s">
        <v>439</v>
      </c>
      <c r="B165" s="54" t="s">
        <v>440</v>
      </c>
      <c r="C165" s="55">
        <v>300</v>
      </c>
      <c r="D165" s="56">
        <v>150</v>
      </c>
      <c r="E165" s="70">
        <f t="shared" si="2"/>
        <v>50</v>
      </c>
    </row>
    <row r="166" spans="1:5" ht="22.5" x14ac:dyDescent="0.25">
      <c r="A166" s="53" t="s">
        <v>441</v>
      </c>
      <c r="B166" s="54" t="s">
        <v>442</v>
      </c>
      <c r="C166" s="55">
        <v>300</v>
      </c>
      <c r="D166" s="56">
        <v>150</v>
      </c>
      <c r="E166" s="70">
        <f t="shared" si="2"/>
        <v>50</v>
      </c>
    </row>
    <row r="167" spans="1:5" ht="22.5" x14ac:dyDescent="0.25">
      <c r="A167" s="53" t="s">
        <v>1219</v>
      </c>
      <c r="B167" s="54" t="s">
        <v>443</v>
      </c>
      <c r="C167" s="55">
        <v>68319.324999999997</v>
      </c>
      <c r="D167" s="56">
        <v>41557.577559999998</v>
      </c>
      <c r="E167" s="70">
        <f t="shared" si="2"/>
        <v>60.828436990558679</v>
      </c>
    </row>
    <row r="168" spans="1:5" ht="22.5" x14ac:dyDescent="0.25">
      <c r="A168" s="53" t="s">
        <v>444</v>
      </c>
      <c r="B168" s="54" t="s">
        <v>445</v>
      </c>
      <c r="C168" s="55">
        <v>5055.3249999999998</v>
      </c>
      <c r="D168" s="56">
        <v>2654.7035599999999</v>
      </c>
      <c r="E168" s="70">
        <f t="shared" si="2"/>
        <v>52.513014692428285</v>
      </c>
    </row>
    <row r="169" spans="1:5" ht="22.5" x14ac:dyDescent="0.25">
      <c r="A169" s="53" t="s">
        <v>441</v>
      </c>
      <c r="B169" s="54" t="s">
        <v>446</v>
      </c>
      <c r="C169" s="55">
        <v>5055.3249999999998</v>
      </c>
      <c r="D169" s="56">
        <v>2654.703</v>
      </c>
      <c r="E169" s="70">
        <f t="shared" si="2"/>
        <v>52.513003615000031</v>
      </c>
    </row>
    <row r="170" spans="1:5" ht="22.5" x14ac:dyDescent="0.25">
      <c r="A170" s="53" t="s">
        <v>447</v>
      </c>
      <c r="B170" s="54" t="s">
        <v>448</v>
      </c>
      <c r="C170" s="55">
        <v>62478</v>
      </c>
      <c r="D170" s="56">
        <v>38892.82</v>
      </c>
      <c r="E170" s="70">
        <f t="shared" si="2"/>
        <v>62.250424149300557</v>
      </c>
    </row>
    <row r="171" spans="1:5" ht="22.5" x14ac:dyDescent="0.25">
      <c r="A171" s="53" t="s">
        <v>441</v>
      </c>
      <c r="B171" s="54" t="s">
        <v>449</v>
      </c>
      <c r="C171" s="55">
        <v>62478</v>
      </c>
      <c r="D171" s="56">
        <v>38892.82</v>
      </c>
      <c r="E171" s="70">
        <f t="shared" si="2"/>
        <v>62.250424149300557</v>
      </c>
    </row>
    <row r="172" spans="1:5" ht="22.5" x14ac:dyDescent="0.25">
      <c r="A172" s="53" t="s">
        <v>450</v>
      </c>
      <c r="B172" s="54" t="s">
        <v>451</v>
      </c>
      <c r="C172" s="55">
        <v>423</v>
      </c>
      <c r="D172" s="56">
        <v>0</v>
      </c>
      <c r="E172" s="70">
        <f t="shared" si="2"/>
        <v>0</v>
      </c>
    </row>
    <row r="173" spans="1:5" ht="22.5" x14ac:dyDescent="0.25">
      <c r="A173" s="53" t="s">
        <v>441</v>
      </c>
      <c r="B173" s="54" t="s">
        <v>452</v>
      </c>
      <c r="C173" s="55">
        <v>423</v>
      </c>
      <c r="D173" s="56">
        <v>0</v>
      </c>
      <c r="E173" s="70">
        <f t="shared" si="2"/>
        <v>0</v>
      </c>
    </row>
    <row r="174" spans="1:5" x14ac:dyDescent="0.25">
      <c r="A174" s="53" t="s">
        <v>453</v>
      </c>
      <c r="B174" s="54" t="s">
        <v>454</v>
      </c>
      <c r="C174" s="55">
        <v>363</v>
      </c>
      <c r="D174" s="56">
        <v>10.054</v>
      </c>
      <c r="E174" s="70">
        <f t="shared" si="2"/>
        <v>2.76969696969697</v>
      </c>
    </row>
    <row r="175" spans="1:5" x14ac:dyDescent="0.25">
      <c r="A175" s="53" t="s">
        <v>453</v>
      </c>
      <c r="B175" s="54" t="s">
        <v>455</v>
      </c>
      <c r="C175" s="55">
        <v>363</v>
      </c>
      <c r="D175" s="56">
        <v>10.054</v>
      </c>
      <c r="E175" s="70">
        <f t="shared" si="2"/>
        <v>2.76969696969697</v>
      </c>
    </row>
    <row r="176" spans="1:5" ht="22.5" x14ac:dyDescent="0.25">
      <c r="A176" s="53" t="s">
        <v>441</v>
      </c>
      <c r="B176" s="54" t="s">
        <v>456</v>
      </c>
      <c r="C176" s="55">
        <v>363</v>
      </c>
      <c r="D176" s="56">
        <v>10.054</v>
      </c>
      <c r="E176" s="70">
        <f t="shared" si="2"/>
        <v>2.76969696969697</v>
      </c>
    </row>
    <row r="177" spans="1:5" x14ac:dyDescent="0.25">
      <c r="A177" s="53" t="s">
        <v>457</v>
      </c>
      <c r="B177" s="54" t="s">
        <v>458</v>
      </c>
      <c r="C177" s="55">
        <v>190388.14014</v>
      </c>
      <c r="D177" s="56">
        <v>118279.74735000001</v>
      </c>
      <c r="E177" s="70">
        <f t="shared" si="2"/>
        <v>62.125585797006146</v>
      </c>
    </row>
    <row r="178" spans="1:5" ht="22.5" x14ac:dyDescent="0.25">
      <c r="A178" s="53" t="s">
        <v>1219</v>
      </c>
      <c r="B178" s="54" t="s">
        <v>459</v>
      </c>
      <c r="C178" s="55">
        <v>190388.14014</v>
      </c>
      <c r="D178" s="56">
        <v>118279.74725</v>
      </c>
      <c r="E178" s="70">
        <f t="shared" si="2"/>
        <v>62.125585744481867</v>
      </c>
    </row>
    <row r="179" spans="1:5" ht="22.5" x14ac:dyDescent="0.25">
      <c r="A179" s="53" t="s">
        <v>460</v>
      </c>
      <c r="B179" s="54" t="s">
        <v>461</v>
      </c>
      <c r="C179" s="55">
        <v>11489.32907</v>
      </c>
      <c r="D179" s="56">
        <v>6788.8929200000002</v>
      </c>
      <c r="E179" s="70">
        <f t="shared" si="2"/>
        <v>59.088680275740423</v>
      </c>
    </row>
    <row r="180" spans="1:5" ht="22.5" x14ac:dyDescent="0.25">
      <c r="A180" s="53" t="s">
        <v>441</v>
      </c>
      <c r="B180" s="54" t="s">
        <v>462</v>
      </c>
      <c r="C180" s="55">
        <v>11489.32907</v>
      </c>
      <c r="D180" s="56">
        <v>6788.8919999999998</v>
      </c>
      <c r="E180" s="70">
        <f t="shared" si="2"/>
        <v>59.088672268310269</v>
      </c>
    </row>
    <row r="181" spans="1:5" ht="33.75" x14ac:dyDescent="0.25">
      <c r="A181" s="53" t="s">
        <v>463</v>
      </c>
      <c r="B181" s="54" t="s">
        <v>464</v>
      </c>
      <c r="C181" s="55">
        <v>1502</v>
      </c>
      <c r="D181" s="56">
        <v>1137.162</v>
      </c>
      <c r="E181" s="70">
        <f t="shared" si="2"/>
        <v>75.7098535286285</v>
      </c>
    </row>
    <row r="182" spans="1:5" ht="22.5" x14ac:dyDescent="0.25">
      <c r="A182" s="53" t="s">
        <v>441</v>
      </c>
      <c r="B182" s="54" t="s">
        <v>465</v>
      </c>
      <c r="C182" s="55">
        <v>1502</v>
      </c>
      <c r="D182" s="56">
        <v>1137.162</v>
      </c>
      <c r="E182" s="70">
        <f t="shared" si="2"/>
        <v>75.7098535286285</v>
      </c>
    </row>
    <row r="183" spans="1:5" x14ac:dyDescent="0.25">
      <c r="A183" s="53" t="s">
        <v>466</v>
      </c>
      <c r="B183" s="54" t="s">
        <v>467</v>
      </c>
      <c r="C183" s="55">
        <v>155497</v>
      </c>
      <c r="D183" s="56">
        <v>94948.082880000002</v>
      </c>
      <c r="E183" s="70">
        <f t="shared" si="2"/>
        <v>61.061038399454645</v>
      </c>
    </row>
    <row r="184" spans="1:5" ht="22.5" x14ac:dyDescent="0.25">
      <c r="A184" s="53" t="s">
        <v>441</v>
      </c>
      <c r="B184" s="54" t="s">
        <v>468</v>
      </c>
      <c r="C184" s="55">
        <v>155497</v>
      </c>
      <c r="D184" s="56">
        <v>94948.082880000002</v>
      </c>
      <c r="E184" s="70">
        <f t="shared" si="2"/>
        <v>61.061038399454645</v>
      </c>
    </row>
    <row r="185" spans="1:5" x14ac:dyDescent="0.25">
      <c r="A185" s="53" t="s">
        <v>469</v>
      </c>
      <c r="B185" s="54" t="s">
        <v>470</v>
      </c>
      <c r="C185" s="55">
        <v>1172</v>
      </c>
      <c r="D185" s="56">
        <v>1172</v>
      </c>
      <c r="E185" s="70">
        <f t="shared" si="2"/>
        <v>100</v>
      </c>
    </row>
    <row r="186" spans="1:5" ht="22.5" x14ac:dyDescent="0.25">
      <c r="A186" s="53" t="s">
        <v>441</v>
      </c>
      <c r="B186" s="54" t="s">
        <v>471</v>
      </c>
      <c r="C186" s="55">
        <v>1172</v>
      </c>
      <c r="D186" s="56">
        <v>1172</v>
      </c>
      <c r="E186" s="70">
        <f t="shared" si="2"/>
        <v>100</v>
      </c>
    </row>
    <row r="187" spans="1:5" ht="22.5" x14ac:dyDescent="0.25">
      <c r="A187" s="53" t="s">
        <v>472</v>
      </c>
      <c r="B187" s="54" t="s">
        <v>473</v>
      </c>
      <c r="C187" s="55">
        <v>11863.448</v>
      </c>
      <c r="D187" s="56">
        <v>9094.9254500000006</v>
      </c>
      <c r="E187" s="70">
        <f t="shared" si="2"/>
        <v>76.663424073675714</v>
      </c>
    </row>
    <row r="188" spans="1:5" ht="22.5" x14ac:dyDescent="0.25">
      <c r="A188" s="53" t="s">
        <v>441</v>
      </c>
      <c r="B188" s="54" t="s">
        <v>474</v>
      </c>
      <c r="C188" s="55">
        <v>11863.448</v>
      </c>
      <c r="D188" s="56">
        <v>9094.9254500000006</v>
      </c>
      <c r="E188" s="70">
        <f t="shared" si="2"/>
        <v>76.663424073675714</v>
      </c>
    </row>
    <row r="189" spans="1:5" x14ac:dyDescent="0.25">
      <c r="A189" s="53" t="s">
        <v>475</v>
      </c>
      <c r="B189" s="54" t="s">
        <v>476</v>
      </c>
      <c r="C189" s="55">
        <v>6459</v>
      </c>
      <c r="D189" s="56">
        <v>4009.105</v>
      </c>
      <c r="E189" s="70">
        <f t="shared" si="2"/>
        <v>62.070057284409351</v>
      </c>
    </row>
    <row r="190" spans="1:5" ht="22.5" x14ac:dyDescent="0.25">
      <c r="A190" s="53" t="s">
        <v>441</v>
      </c>
      <c r="B190" s="54" t="s">
        <v>477</v>
      </c>
      <c r="C190" s="55">
        <v>6459</v>
      </c>
      <c r="D190" s="56">
        <v>4009.105</v>
      </c>
      <c r="E190" s="70">
        <f t="shared" si="2"/>
        <v>62.070057284409351</v>
      </c>
    </row>
    <row r="191" spans="1:5" ht="22.5" x14ac:dyDescent="0.25">
      <c r="A191" s="53" t="s">
        <v>478</v>
      </c>
      <c r="B191" s="54" t="s">
        <v>479</v>
      </c>
      <c r="C191" s="55">
        <v>240</v>
      </c>
      <c r="D191" s="56">
        <v>240</v>
      </c>
      <c r="E191" s="70">
        <f t="shared" si="2"/>
        <v>100</v>
      </c>
    </row>
    <row r="192" spans="1:5" ht="22.5" x14ac:dyDescent="0.25">
      <c r="A192" s="53" t="s">
        <v>478</v>
      </c>
      <c r="B192" s="54" t="s">
        <v>480</v>
      </c>
      <c r="C192" s="55">
        <v>240</v>
      </c>
      <c r="D192" s="56">
        <v>240</v>
      </c>
      <c r="E192" s="70">
        <f t="shared" si="2"/>
        <v>100</v>
      </c>
    </row>
    <row r="193" spans="1:5" ht="22.5" x14ac:dyDescent="0.25">
      <c r="A193" s="53" t="s">
        <v>441</v>
      </c>
      <c r="B193" s="54" t="s">
        <v>481</v>
      </c>
      <c r="C193" s="55">
        <v>240</v>
      </c>
      <c r="D193" s="56">
        <v>240</v>
      </c>
      <c r="E193" s="70">
        <f t="shared" si="2"/>
        <v>100</v>
      </c>
    </row>
    <row r="194" spans="1:5" x14ac:dyDescent="0.25">
      <c r="A194" s="53" t="s">
        <v>453</v>
      </c>
      <c r="B194" s="54" t="s">
        <v>482</v>
      </c>
      <c r="C194" s="55">
        <v>1215.19307</v>
      </c>
      <c r="D194" s="56">
        <v>302</v>
      </c>
      <c r="E194" s="70">
        <f t="shared" si="2"/>
        <v>24.852017959582341</v>
      </c>
    </row>
    <row r="195" spans="1:5" x14ac:dyDescent="0.25">
      <c r="A195" s="53" t="s">
        <v>453</v>
      </c>
      <c r="B195" s="54" t="s">
        <v>483</v>
      </c>
      <c r="C195" s="55">
        <v>1215.19307</v>
      </c>
      <c r="D195" s="56">
        <v>302</v>
      </c>
      <c r="E195" s="70">
        <f t="shared" si="2"/>
        <v>24.852017959582341</v>
      </c>
    </row>
    <row r="196" spans="1:5" ht="22.5" x14ac:dyDescent="0.25">
      <c r="A196" s="53" t="s">
        <v>441</v>
      </c>
      <c r="B196" s="54" t="s">
        <v>484</v>
      </c>
      <c r="C196" s="55">
        <v>1215.19307</v>
      </c>
      <c r="D196" s="56">
        <v>302</v>
      </c>
      <c r="E196" s="70">
        <f t="shared" si="2"/>
        <v>24.852017959582341</v>
      </c>
    </row>
    <row r="197" spans="1:5" ht="33.75" x14ac:dyDescent="0.25">
      <c r="A197" s="53" t="s">
        <v>485</v>
      </c>
      <c r="B197" s="54" t="s">
        <v>486</v>
      </c>
      <c r="C197" s="55">
        <v>950.17</v>
      </c>
      <c r="D197" s="56">
        <v>587.57899999999995</v>
      </c>
      <c r="E197" s="70">
        <f t="shared" ref="E197:E260" si="3">D197/C197*100</f>
        <v>61.839355062778232</v>
      </c>
    </row>
    <row r="198" spans="1:5" ht="22.5" x14ac:dyDescent="0.25">
      <c r="A198" s="53" t="s">
        <v>441</v>
      </c>
      <c r="B198" s="54" t="s">
        <v>487</v>
      </c>
      <c r="C198" s="55">
        <v>950.17</v>
      </c>
      <c r="D198" s="56">
        <v>587.57899999999995</v>
      </c>
      <c r="E198" s="70">
        <f t="shared" si="3"/>
        <v>61.839355062778232</v>
      </c>
    </row>
    <row r="199" spans="1:5" x14ac:dyDescent="0.25">
      <c r="A199" s="53" t="s">
        <v>488</v>
      </c>
      <c r="B199" s="54" t="s">
        <v>489</v>
      </c>
      <c r="C199" s="55">
        <v>17604.25</v>
      </c>
      <c r="D199" s="56">
        <v>9565.3116200000004</v>
      </c>
      <c r="E199" s="70">
        <f t="shared" si="3"/>
        <v>54.335240751523074</v>
      </c>
    </row>
    <row r="200" spans="1:5" ht="22.5" x14ac:dyDescent="0.25">
      <c r="A200" s="53" t="s">
        <v>1221</v>
      </c>
      <c r="B200" s="54" t="s">
        <v>490</v>
      </c>
      <c r="C200" s="55">
        <v>17604.25</v>
      </c>
      <c r="D200" s="56">
        <v>9565.3116200000004</v>
      </c>
      <c r="E200" s="70">
        <f t="shared" si="3"/>
        <v>54.335240751523074</v>
      </c>
    </row>
    <row r="201" spans="1:5" ht="33.75" x14ac:dyDescent="0.25">
      <c r="A201" s="53" t="s">
        <v>1220</v>
      </c>
      <c r="B201" s="54" t="s">
        <v>491</v>
      </c>
      <c r="C201" s="55">
        <v>168</v>
      </c>
      <c r="D201" s="56">
        <v>0</v>
      </c>
      <c r="E201" s="70">
        <f t="shared" si="3"/>
        <v>0</v>
      </c>
    </row>
    <row r="202" spans="1:5" ht="33.75" x14ac:dyDescent="0.25">
      <c r="A202" s="53" t="s">
        <v>1220</v>
      </c>
      <c r="B202" s="54" t="s">
        <v>492</v>
      </c>
      <c r="C202" s="55">
        <v>168</v>
      </c>
      <c r="D202" s="56">
        <v>0</v>
      </c>
      <c r="E202" s="70">
        <f t="shared" si="3"/>
        <v>0</v>
      </c>
    </row>
    <row r="203" spans="1:5" ht="22.5" x14ac:dyDescent="0.25">
      <c r="A203" s="53" t="s">
        <v>441</v>
      </c>
      <c r="B203" s="54" t="s">
        <v>493</v>
      </c>
      <c r="C203" s="55">
        <v>168</v>
      </c>
      <c r="D203" s="56">
        <v>0</v>
      </c>
      <c r="E203" s="70">
        <f t="shared" si="3"/>
        <v>0</v>
      </c>
    </row>
    <row r="204" spans="1:5" ht="22.5" x14ac:dyDescent="0.25">
      <c r="A204" s="53" t="s">
        <v>494</v>
      </c>
      <c r="B204" s="54" t="s">
        <v>495</v>
      </c>
      <c r="C204" s="55">
        <v>17436.25</v>
      </c>
      <c r="D204" s="56">
        <v>9565.3116200000004</v>
      </c>
      <c r="E204" s="70">
        <f t="shared" si="3"/>
        <v>54.858766191124822</v>
      </c>
    </row>
    <row r="205" spans="1:5" ht="22.5" x14ac:dyDescent="0.25">
      <c r="A205" s="53" t="s">
        <v>441</v>
      </c>
      <c r="B205" s="54" t="s">
        <v>496</v>
      </c>
      <c r="C205" s="55">
        <v>17436.25</v>
      </c>
      <c r="D205" s="56">
        <v>9565.3116200000004</v>
      </c>
      <c r="E205" s="70">
        <f t="shared" si="3"/>
        <v>54.858766191124822</v>
      </c>
    </row>
    <row r="206" spans="1:5" x14ac:dyDescent="0.25">
      <c r="A206" s="53" t="s">
        <v>497</v>
      </c>
      <c r="B206" s="54" t="s">
        <v>498</v>
      </c>
      <c r="C206" s="55">
        <v>3010</v>
      </c>
      <c r="D206" s="56">
        <v>998.48197000000005</v>
      </c>
      <c r="E206" s="70">
        <f t="shared" si="3"/>
        <v>33.172158471760795</v>
      </c>
    </row>
    <row r="207" spans="1:5" ht="22.5" x14ac:dyDescent="0.25">
      <c r="A207" s="53" t="s">
        <v>1219</v>
      </c>
      <c r="B207" s="54" t="s">
        <v>499</v>
      </c>
      <c r="C207" s="55">
        <v>3010</v>
      </c>
      <c r="D207" s="56">
        <v>998.48197000000005</v>
      </c>
      <c r="E207" s="70">
        <f t="shared" si="3"/>
        <v>33.172158471760795</v>
      </c>
    </row>
    <row r="208" spans="1:5" x14ac:dyDescent="0.25">
      <c r="A208" s="53" t="s">
        <v>500</v>
      </c>
      <c r="B208" s="54" t="s">
        <v>501</v>
      </c>
      <c r="C208" s="55">
        <v>3010</v>
      </c>
      <c r="D208" s="56">
        <v>998.48197000000005</v>
      </c>
      <c r="E208" s="70">
        <f t="shared" si="3"/>
        <v>33.172158471760795</v>
      </c>
    </row>
    <row r="209" spans="1:5" x14ac:dyDescent="0.25">
      <c r="A209" s="53" t="s">
        <v>502</v>
      </c>
      <c r="B209" s="54" t="s">
        <v>503</v>
      </c>
      <c r="C209" s="55">
        <v>3010</v>
      </c>
      <c r="D209" s="56">
        <v>998.48197000000005</v>
      </c>
      <c r="E209" s="70">
        <f t="shared" si="3"/>
        <v>33.172158471760795</v>
      </c>
    </row>
    <row r="210" spans="1:5" ht="22.5" x14ac:dyDescent="0.25">
      <c r="A210" s="53" t="s">
        <v>441</v>
      </c>
      <c r="B210" s="54" t="s">
        <v>504</v>
      </c>
      <c r="C210" s="55">
        <v>3010</v>
      </c>
      <c r="D210" s="56">
        <v>998.48197000000005</v>
      </c>
      <c r="E210" s="70">
        <f t="shared" si="3"/>
        <v>33.172158471760795</v>
      </c>
    </row>
    <row r="211" spans="1:5" x14ac:dyDescent="0.25">
      <c r="A211" s="53" t="s">
        <v>505</v>
      </c>
      <c r="B211" s="54" t="s">
        <v>506</v>
      </c>
      <c r="C211" s="55">
        <v>12252.858249999999</v>
      </c>
      <c r="D211" s="56">
        <v>7217.9410699999999</v>
      </c>
      <c r="E211" s="70">
        <f t="shared" si="3"/>
        <v>58.908223067054578</v>
      </c>
    </row>
    <row r="212" spans="1:5" ht="22.5" x14ac:dyDescent="0.25">
      <c r="A212" s="53" t="s">
        <v>1219</v>
      </c>
      <c r="B212" s="54" t="s">
        <v>507</v>
      </c>
      <c r="C212" s="55">
        <v>11589.789000000001</v>
      </c>
      <c r="D212" s="56">
        <v>7064.8919999999998</v>
      </c>
      <c r="E212" s="70">
        <f t="shared" si="3"/>
        <v>60.957900096369308</v>
      </c>
    </row>
    <row r="213" spans="1:5" ht="33.75" x14ac:dyDescent="0.25">
      <c r="A213" s="53" t="s">
        <v>508</v>
      </c>
      <c r="B213" s="54" t="s">
        <v>509</v>
      </c>
      <c r="C213" s="55">
        <v>11589.789000000001</v>
      </c>
      <c r="D213" s="56">
        <v>70964.892000000007</v>
      </c>
      <c r="E213" s="70">
        <f t="shared" si="3"/>
        <v>612.30529736132382</v>
      </c>
    </row>
    <row r="214" spans="1:5" ht="33.75" x14ac:dyDescent="0.25">
      <c r="A214" s="53" t="s">
        <v>508</v>
      </c>
      <c r="B214" s="54" t="s">
        <v>510</v>
      </c>
      <c r="C214" s="55">
        <v>8996.6</v>
      </c>
      <c r="D214" s="56">
        <v>5484.5290000000005</v>
      </c>
      <c r="E214" s="70">
        <f t="shared" si="3"/>
        <v>60.962241291154442</v>
      </c>
    </row>
    <row r="215" spans="1:5" ht="33.75" x14ac:dyDescent="0.25">
      <c r="A215" s="53" t="s">
        <v>221</v>
      </c>
      <c r="B215" s="54" t="s">
        <v>511</v>
      </c>
      <c r="C215" s="55">
        <v>8996.6</v>
      </c>
      <c r="D215" s="56">
        <v>5484.5290000000005</v>
      </c>
      <c r="E215" s="70">
        <f t="shared" si="3"/>
        <v>60.962241291154442</v>
      </c>
    </row>
    <row r="216" spans="1:5" ht="22.5" x14ac:dyDescent="0.25">
      <c r="A216" s="53" t="s">
        <v>512</v>
      </c>
      <c r="B216" s="54" t="s">
        <v>513</v>
      </c>
      <c r="C216" s="55">
        <v>422.19499999999999</v>
      </c>
      <c r="D216" s="56">
        <v>126.434</v>
      </c>
      <c r="E216" s="70">
        <f t="shared" si="3"/>
        <v>29.946825519013725</v>
      </c>
    </row>
    <row r="217" spans="1:5" x14ac:dyDescent="0.25">
      <c r="A217" s="53" t="s">
        <v>236</v>
      </c>
      <c r="B217" s="54" t="s">
        <v>514</v>
      </c>
      <c r="C217" s="55">
        <v>412.19499999999999</v>
      </c>
      <c r="D217" s="56">
        <v>125.634</v>
      </c>
      <c r="E217" s="70">
        <f t="shared" si="3"/>
        <v>30.479263455403387</v>
      </c>
    </row>
    <row r="218" spans="1:5" x14ac:dyDescent="0.25">
      <c r="A218" s="53" t="s">
        <v>247</v>
      </c>
      <c r="B218" s="54" t="s">
        <v>515</v>
      </c>
      <c r="C218" s="55">
        <v>10</v>
      </c>
      <c r="D218" s="56">
        <v>0.8</v>
      </c>
      <c r="E218" s="70">
        <f t="shared" si="3"/>
        <v>8</v>
      </c>
    </row>
    <row r="219" spans="1:5" x14ac:dyDescent="0.25">
      <c r="A219" s="53" t="s">
        <v>516</v>
      </c>
      <c r="B219" s="54" t="s">
        <v>517</v>
      </c>
      <c r="C219" s="55">
        <v>88.3</v>
      </c>
      <c r="D219" s="56">
        <v>26.614000000000001</v>
      </c>
      <c r="E219" s="70">
        <f t="shared" si="3"/>
        <v>30.140430351075882</v>
      </c>
    </row>
    <row r="220" spans="1:5" x14ac:dyDescent="0.25">
      <c r="A220" s="53" t="s">
        <v>236</v>
      </c>
      <c r="B220" s="54" t="s">
        <v>518</v>
      </c>
      <c r="C220" s="55">
        <v>88.3</v>
      </c>
      <c r="D220" s="56">
        <v>26.614000000000001</v>
      </c>
      <c r="E220" s="70">
        <f t="shared" si="3"/>
        <v>30.140430351075882</v>
      </c>
    </row>
    <row r="221" spans="1:5" x14ac:dyDescent="0.25">
      <c r="A221" s="53" t="s">
        <v>519</v>
      </c>
      <c r="B221" s="54" t="s">
        <v>520</v>
      </c>
      <c r="C221" s="55">
        <v>23.7</v>
      </c>
      <c r="D221" s="56">
        <v>0</v>
      </c>
      <c r="E221" s="70">
        <f t="shared" si="3"/>
        <v>0</v>
      </c>
    </row>
    <row r="222" spans="1:5" x14ac:dyDescent="0.25">
      <c r="A222" s="53" t="s">
        <v>521</v>
      </c>
      <c r="B222" s="54" t="s">
        <v>522</v>
      </c>
      <c r="C222" s="55">
        <v>23.7</v>
      </c>
      <c r="D222" s="56">
        <v>0</v>
      </c>
      <c r="E222" s="70">
        <f t="shared" si="3"/>
        <v>0</v>
      </c>
    </row>
    <row r="223" spans="1:5" x14ac:dyDescent="0.25">
      <c r="A223" s="53" t="s">
        <v>521</v>
      </c>
      <c r="B223" s="54" t="s">
        <v>523</v>
      </c>
      <c r="C223" s="55">
        <v>23.7</v>
      </c>
      <c r="D223" s="56">
        <v>0</v>
      </c>
      <c r="E223" s="70">
        <f t="shared" si="3"/>
        <v>0</v>
      </c>
    </row>
    <row r="224" spans="1:5" ht="33.75" x14ac:dyDescent="0.25">
      <c r="A224" s="53" t="s">
        <v>221</v>
      </c>
      <c r="B224" s="54" t="s">
        <v>524</v>
      </c>
      <c r="C224" s="55">
        <v>23.7</v>
      </c>
      <c r="D224" s="56">
        <v>0</v>
      </c>
      <c r="E224" s="70">
        <f t="shared" si="3"/>
        <v>0</v>
      </c>
    </row>
    <row r="225" spans="1:5" ht="22.5" x14ac:dyDescent="0.25">
      <c r="A225" s="53" t="s">
        <v>258</v>
      </c>
      <c r="B225" s="54" t="s">
        <v>525</v>
      </c>
      <c r="C225" s="55">
        <v>2122.0630000000001</v>
      </c>
      <c r="D225" s="56">
        <v>1075.704</v>
      </c>
      <c r="E225" s="70">
        <f t="shared" si="3"/>
        <v>50.691426220616442</v>
      </c>
    </row>
    <row r="226" spans="1:5" ht="22.5" x14ac:dyDescent="0.25">
      <c r="A226" s="53" t="s">
        <v>526</v>
      </c>
      <c r="B226" s="54" t="s">
        <v>527</v>
      </c>
      <c r="C226" s="55">
        <v>691.8</v>
      </c>
      <c r="D226" s="56">
        <v>551.08199999999999</v>
      </c>
      <c r="E226" s="70">
        <f t="shared" si="3"/>
        <v>79.659150043365131</v>
      </c>
    </row>
    <row r="227" spans="1:5" ht="33.75" x14ac:dyDescent="0.25">
      <c r="A227" s="53" t="s">
        <v>221</v>
      </c>
      <c r="B227" s="54" t="s">
        <v>528</v>
      </c>
      <c r="C227" s="55">
        <v>691.8</v>
      </c>
      <c r="D227" s="56">
        <v>551.08199999999999</v>
      </c>
      <c r="E227" s="70">
        <f t="shared" si="3"/>
        <v>79.659150043365131</v>
      </c>
    </row>
    <row r="228" spans="1:5" ht="22.5" x14ac:dyDescent="0.25">
      <c r="A228" s="53" t="s">
        <v>529</v>
      </c>
      <c r="B228" s="54" t="s">
        <v>530</v>
      </c>
      <c r="C228" s="55">
        <v>1420.2629999999999</v>
      </c>
      <c r="D228" s="56">
        <v>524.62199999999996</v>
      </c>
      <c r="E228" s="70">
        <f t="shared" si="3"/>
        <v>36.938369865299599</v>
      </c>
    </row>
    <row r="229" spans="1:5" ht="33.75" x14ac:dyDescent="0.25">
      <c r="A229" s="53" t="s">
        <v>221</v>
      </c>
      <c r="B229" s="54" t="s">
        <v>531</v>
      </c>
      <c r="C229" s="55">
        <v>1277.6890000000001</v>
      </c>
      <c r="D229" s="56">
        <v>524.62199999999996</v>
      </c>
      <c r="E229" s="70">
        <f t="shared" si="3"/>
        <v>41.060226706185929</v>
      </c>
    </row>
    <row r="230" spans="1:5" x14ac:dyDescent="0.25">
      <c r="A230" s="53" t="s">
        <v>236</v>
      </c>
      <c r="B230" s="54" t="s">
        <v>532</v>
      </c>
      <c r="C230" s="55">
        <v>438.72</v>
      </c>
      <c r="D230" s="56">
        <v>190.62700000000001</v>
      </c>
      <c r="E230" s="70">
        <f t="shared" si="3"/>
        <v>43.45072027716995</v>
      </c>
    </row>
    <row r="231" spans="1:5" ht="22.5" x14ac:dyDescent="0.25">
      <c r="A231" s="53" t="s">
        <v>293</v>
      </c>
      <c r="B231" s="54" t="s">
        <v>533</v>
      </c>
      <c r="C231" s="55">
        <v>600</v>
      </c>
      <c r="D231" s="56">
        <v>504.65800000000002</v>
      </c>
      <c r="E231" s="70">
        <f t="shared" si="3"/>
        <v>84.109666666666669</v>
      </c>
    </row>
    <row r="232" spans="1:5" ht="22.5" x14ac:dyDescent="0.25">
      <c r="A232" s="53" t="s">
        <v>534</v>
      </c>
      <c r="B232" s="54" t="s">
        <v>535</v>
      </c>
      <c r="C232" s="55">
        <v>600</v>
      </c>
      <c r="D232" s="56">
        <v>504.65800000000002</v>
      </c>
      <c r="E232" s="70">
        <f t="shared" si="3"/>
        <v>84.109666666666669</v>
      </c>
    </row>
    <row r="233" spans="1:5" ht="33.75" x14ac:dyDescent="0.25">
      <c r="A233" s="53" t="s">
        <v>221</v>
      </c>
      <c r="B233" s="54" t="s">
        <v>536</v>
      </c>
      <c r="C233" s="55">
        <v>600</v>
      </c>
      <c r="D233" s="56">
        <v>504.65800000000002</v>
      </c>
      <c r="E233" s="70">
        <f t="shared" si="3"/>
        <v>84.109666666666669</v>
      </c>
    </row>
    <row r="234" spans="1:5" x14ac:dyDescent="0.25">
      <c r="A234" s="48" t="s">
        <v>537</v>
      </c>
      <c r="B234" s="49" t="s">
        <v>538</v>
      </c>
      <c r="C234" s="50">
        <v>51532.875</v>
      </c>
      <c r="D234" s="51">
        <v>27982.392</v>
      </c>
      <c r="E234" s="52">
        <f t="shared" si="3"/>
        <v>54.300079318299247</v>
      </c>
    </row>
    <row r="235" spans="1:5" x14ac:dyDescent="0.25">
      <c r="A235" s="53" t="s">
        <v>539</v>
      </c>
      <c r="B235" s="54" t="s">
        <v>540</v>
      </c>
      <c r="C235" s="55">
        <v>30698.775000000001</v>
      </c>
      <c r="D235" s="56">
        <v>15789.64</v>
      </c>
      <c r="E235" s="70">
        <f t="shared" si="3"/>
        <v>51.434104455308059</v>
      </c>
    </row>
    <row r="236" spans="1:5" ht="22.5" x14ac:dyDescent="0.25">
      <c r="A236" s="53" t="s">
        <v>1221</v>
      </c>
      <c r="B236" s="54" t="s">
        <v>541</v>
      </c>
      <c r="C236" s="55">
        <v>30698.775000000001</v>
      </c>
      <c r="D236" s="56">
        <v>15789.64</v>
      </c>
      <c r="E236" s="70">
        <f t="shared" si="3"/>
        <v>51.434104455308059</v>
      </c>
    </row>
    <row r="237" spans="1:5" x14ac:dyDescent="0.25">
      <c r="A237" s="53" t="s">
        <v>542</v>
      </c>
      <c r="B237" s="54" t="s">
        <v>543</v>
      </c>
      <c r="C237" s="55">
        <v>17463.599999999999</v>
      </c>
      <c r="D237" s="56">
        <v>9565.3109999999997</v>
      </c>
      <c r="E237" s="70">
        <f t="shared" si="3"/>
        <v>54.77284752284752</v>
      </c>
    </row>
    <row r="238" spans="1:5" ht="22.5" x14ac:dyDescent="0.25">
      <c r="A238" s="53" t="s">
        <v>1222</v>
      </c>
      <c r="B238" s="54" t="s">
        <v>544</v>
      </c>
      <c r="C238" s="55">
        <v>17463.599999999999</v>
      </c>
      <c r="D238" s="56">
        <v>9565.3109999999997</v>
      </c>
      <c r="E238" s="70">
        <f t="shared" si="3"/>
        <v>54.77284752284752</v>
      </c>
    </row>
    <row r="239" spans="1:5" ht="22.5" x14ac:dyDescent="0.25">
      <c r="A239" s="53" t="s">
        <v>441</v>
      </c>
      <c r="B239" s="54" t="s">
        <v>545</v>
      </c>
      <c r="C239" s="55">
        <v>17463.599999999999</v>
      </c>
      <c r="D239" s="56">
        <v>9565.3109999999997</v>
      </c>
      <c r="E239" s="70">
        <f t="shared" si="3"/>
        <v>54.77284752284752</v>
      </c>
    </row>
    <row r="240" spans="1:5" ht="22.5" x14ac:dyDescent="0.25">
      <c r="A240" s="53" t="s">
        <v>1223</v>
      </c>
      <c r="B240" s="54" t="s">
        <v>547</v>
      </c>
      <c r="C240" s="55">
        <v>150</v>
      </c>
      <c r="D240" s="56">
        <v>5.95</v>
      </c>
      <c r="E240" s="70">
        <f t="shared" si="3"/>
        <v>3.9666666666666668</v>
      </c>
    </row>
    <row r="241" spans="1:5" ht="22.5" x14ac:dyDescent="0.25">
      <c r="A241" s="53" t="s">
        <v>1234</v>
      </c>
      <c r="B241" s="54" t="s">
        <v>548</v>
      </c>
      <c r="C241" s="55">
        <v>150</v>
      </c>
      <c r="D241" s="56">
        <v>5.95</v>
      </c>
      <c r="E241" s="70">
        <f t="shared" si="3"/>
        <v>3.9666666666666668</v>
      </c>
    </row>
    <row r="242" spans="1:5" ht="22.5" x14ac:dyDescent="0.25">
      <c r="A242" s="53" t="s">
        <v>546</v>
      </c>
      <c r="B242" s="54" t="s">
        <v>549</v>
      </c>
      <c r="C242" s="55">
        <v>150</v>
      </c>
      <c r="D242" s="56">
        <v>5.95</v>
      </c>
      <c r="E242" s="70">
        <f t="shared" si="3"/>
        <v>3.9666666666666668</v>
      </c>
    </row>
    <row r="243" spans="1:5" x14ac:dyDescent="0.25">
      <c r="A243" s="53" t="s">
        <v>236</v>
      </c>
      <c r="B243" s="54" t="s">
        <v>550</v>
      </c>
      <c r="C243" s="55">
        <v>150</v>
      </c>
      <c r="D243" s="56">
        <v>5.95</v>
      </c>
      <c r="E243" s="70">
        <f t="shared" si="3"/>
        <v>3.9666666666666668</v>
      </c>
    </row>
    <row r="244" spans="1:5" ht="22.5" x14ac:dyDescent="0.25">
      <c r="A244" s="53" t="s">
        <v>1224</v>
      </c>
      <c r="B244" s="54" t="s">
        <v>551</v>
      </c>
      <c r="C244" s="55">
        <v>12785.174999999999</v>
      </c>
      <c r="D244" s="56">
        <v>5386.5360000000001</v>
      </c>
      <c r="E244" s="70">
        <f t="shared" si="3"/>
        <v>42.13110888196681</v>
      </c>
    </row>
    <row r="245" spans="1:5" ht="22.5" x14ac:dyDescent="0.25">
      <c r="A245" s="53" t="s">
        <v>1224</v>
      </c>
      <c r="B245" s="54" t="s">
        <v>552</v>
      </c>
      <c r="C245" s="55">
        <v>12696.775</v>
      </c>
      <c r="D245" s="56">
        <v>5386.5360000000001</v>
      </c>
      <c r="E245" s="70">
        <f t="shared" si="3"/>
        <v>42.424442427309302</v>
      </c>
    </row>
    <row r="246" spans="1:5" ht="22.5" x14ac:dyDescent="0.25">
      <c r="A246" s="53" t="s">
        <v>441</v>
      </c>
      <c r="B246" s="54" t="s">
        <v>553</v>
      </c>
      <c r="C246" s="55">
        <v>12696.775</v>
      </c>
      <c r="D246" s="56">
        <v>5386.5360000000001</v>
      </c>
      <c r="E246" s="70">
        <f t="shared" si="3"/>
        <v>42.424442427309302</v>
      </c>
    </row>
    <row r="247" spans="1:5" ht="22.5" x14ac:dyDescent="0.25">
      <c r="A247" s="53" t="s">
        <v>554</v>
      </c>
      <c r="B247" s="54" t="s">
        <v>555</v>
      </c>
      <c r="C247" s="55">
        <v>88.4</v>
      </c>
      <c r="D247" s="56">
        <v>82.275999999999996</v>
      </c>
      <c r="E247" s="70">
        <f t="shared" si="3"/>
        <v>93.072398190045234</v>
      </c>
    </row>
    <row r="248" spans="1:5" ht="22.5" x14ac:dyDescent="0.25">
      <c r="A248" s="53" t="s">
        <v>441</v>
      </c>
      <c r="B248" s="54" t="s">
        <v>556</v>
      </c>
      <c r="C248" s="55">
        <v>88.4</v>
      </c>
      <c r="D248" s="56">
        <v>82.275999999999996</v>
      </c>
      <c r="E248" s="70">
        <f t="shared" si="3"/>
        <v>93.072398190045234</v>
      </c>
    </row>
    <row r="249" spans="1:5" ht="33.75" x14ac:dyDescent="0.25">
      <c r="A249" s="53" t="s">
        <v>1220</v>
      </c>
      <c r="B249" s="54" t="s">
        <v>557</v>
      </c>
      <c r="C249" s="55">
        <v>300</v>
      </c>
      <c r="D249" s="56">
        <v>0</v>
      </c>
      <c r="E249" s="70">
        <f t="shared" si="3"/>
        <v>0</v>
      </c>
    </row>
    <row r="250" spans="1:5" ht="33.75" x14ac:dyDescent="0.25">
      <c r="A250" s="53" t="s">
        <v>1220</v>
      </c>
      <c r="B250" s="54" t="s">
        <v>558</v>
      </c>
      <c r="C250" s="55">
        <v>300</v>
      </c>
      <c r="D250" s="56">
        <v>0</v>
      </c>
      <c r="E250" s="70">
        <f t="shared" si="3"/>
        <v>0</v>
      </c>
    </row>
    <row r="251" spans="1:5" ht="22.5" x14ac:dyDescent="0.25">
      <c r="A251" s="53" t="s">
        <v>441</v>
      </c>
      <c r="B251" s="54" t="s">
        <v>559</v>
      </c>
      <c r="C251" s="55">
        <v>300</v>
      </c>
      <c r="D251" s="56">
        <v>0</v>
      </c>
      <c r="E251" s="70">
        <f t="shared" si="3"/>
        <v>0</v>
      </c>
    </row>
    <row r="252" spans="1:5" x14ac:dyDescent="0.25">
      <c r="A252" s="53" t="s">
        <v>560</v>
      </c>
      <c r="B252" s="54" t="s">
        <v>561</v>
      </c>
      <c r="C252" s="55">
        <v>20834.099999999999</v>
      </c>
      <c r="D252" s="56">
        <v>5851.8861200000001</v>
      </c>
      <c r="E252" s="70">
        <f t="shared" si="3"/>
        <v>28.088019736873687</v>
      </c>
    </row>
    <row r="253" spans="1:5" ht="22.5" x14ac:dyDescent="0.25">
      <c r="A253" s="53" t="s">
        <v>1221</v>
      </c>
      <c r="B253" s="54" t="s">
        <v>562</v>
      </c>
      <c r="C253" s="55">
        <v>20167.7</v>
      </c>
      <c r="D253" s="56">
        <v>11661.486000000001</v>
      </c>
      <c r="E253" s="70">
        <f t="shared" si="3"/>
        <v>57.82258760294927</v>
      </c>
    </row>
    <row r="254" spans="1:5" ht="33.75" x14ac:dyDescent="0.25">
      <c r="A254" s="53" t="s">
        <v>1225</v>
      </c>
      <c r="B254" s="54" t="s">
        <v>563</v>
      </c>
      <c r="C254" s="55">
        <v>20167.7</v>
      </c>
      <c r="D254" s="56">
        <v>11661.486000000001</v>
      </c>
      <c r="E254" s="70">
        <f t="shared" si="3"/>
        <v>57.82258760294927</v>
      </c>
    </row>
    <row r="255" spans="1:5" ht="33.75" x14ac:dyDescent="0.25">
      <c r="A255" s="53" t="s">
        <v>1225</v>
      </c>
      <c r="B255" s="54" t="s">
        <v>564</v>
      </c>
      <c r="C255" s="55">
        <v>19492.599999999999</v>
      </c>
      <c r="D255" s="56">
        <v>11382.384</v>
      </c>
      <c r="E255" s="70">
        <f t="shared" si="3"/>
        <v>58.393359531309322</v>
      </c>
    </row>
    <row r="256" spans="1:5" ht="33.75" x14ac:dyDescent="0.25">
      <c r="A256" s="53" t="s">
        <v>221</v>
      </c>
      <c r="B256" s="54" t="s">
        <v>565</v>
      </c>
      <c r="C256" s="55">
        <v>19492.599999999999</v>
      </c>
      <c r="D256" s="56">
        <v>11382.384</v>
      </c>
      <c r="E256" s="70">
        <f t="shared" si="3"/>
        <v>58.393359531309322</v>
      </c>
    </row>
    <row r="257" spans="1:5" ht="33.75" x14ac:dyDescent="0.25">
      <c r="A257" s="53" t="s">
        <v>1226</v>
      </c>
      <c r="B257" s="54" t="s">
        <v>566</v>
      </c>
      <c r="C257" s="55">
        <v>586.70000000000005</v>
      </c>
      <c r="D257" s="56">
        <v>246.63300000000001</v>
      </c>
      <c r="E257" s="70">
        <f t="shared" si="3"/>
        <v>42.037327424578145</v>
      </c>
    </row>
    <row r="258" spans="1:5" x14ac:dyDescent="0.25">
      <c r="A258" s="53" t="s">
        <v>236</v>
      </c>
      <c r="B258" s="54" t="s">
        <v>567</v>
      </c>
      <c r="C258" s="55">
        <v>554.70000000000005</v>
      </c>
      <c r="D258" s="56">
        <v>244.54300000000001</v>
      </c>
      <c r="E258" s="70">
        <f t="shared" si="3"/>
        <v>44.085631873084544</v>
      </c>
    </row>
    <row r="259" spans="1:5" x14ac:dyDescent="0.25">
      <c r="A259" s="53" t="s">
        <v>247</v>
      </c>
      <c r="B259" s="54" t="s">
        <v>568</v>
      </c>
      <c r="C259" s="55">
        <v>32</v>
      </c>
      <c r="D259" s="56">
        <v>2.09</v>
      </c>
      <c r="E259" s="70">
        <f t="shared" si="3"/>
        <v>6.53125</v>
      </c>
    </row>
    <row r="260" spans="1:5" x14ac:dyDescent="0.25">
      <c r="A260" s="53" t="s">
        <v>516</v>
      </c>
      <c r="B260" s="54" t="s">
        <v>569</v>
      </c>
      <c r="C260" s="55">
        <v>88.4</v>
      </c>
      <c r="D260" s="56">
        <v>32.468000000000004</v>
      </c>
      <c r="E260" s="70">
        <f t="shared" si="3"/>
        <v>36.728506787330318</v>
      </c>
    </row>
    <row r="261" spans="1:5" x14ac:dyDescent="0.25">
      <c r="A261" s="53" t="s">
        <v>236</v>
      </c>
      <c r="B261" s="54" t="s">
        <v>570</v>
      </c>
      <c r="C261" s="55">
        <v>88.4</v>
      </c>
      <c r="D261" s="56">
        <v>32.468000000000004</v>
      </c>
      <c r="E261" s="70">
        <f t="shared" ref="E261:E324" si="4">D261/C261*100</f>
        <v>36.728506787330318</v>
      </c>
    </row>
    <row r="262" spans="1:5" ht="22.5" x14ac:dyDescent="0.25">
      <c r="A262" s="53" t="s">
        <v>258</v>
      </c>
      <c r="B262" s="54" t="s">
        <v>571</v>
      </c>
      <c r="C262" s="55">
        <v>666.4</v>
      </c>
      <c r="D262" s="56">
        <v>531.26400000000001</v>
      </c>
      <c r="E262" s="70">
        <f t="shared" si="4"/>
        <v>79.721488595438188</v>
      </c>
    </row>
    <row r="263" spans="1:5" ht="22.5" x14ac:dyDescent="0.25">
      <c r="A263" s="53" t="s">
        <v>572</v>
      </c>
      <c r="B263" s="54" t="s">
        <v>573</v>
      </c>
      <c r="C263" s="55">
        <v>666.4</v>
      </c>
      <c r="D263" s="56">
        <v>531.26400000000001</v>
      </c>
      <c r="E263" s="70">
        <f t="shared" si="4"/>
        <v>79.721488595438188</v>
      </c>
    </row>
    <row r="264" spans="1:5" ht="33.75" x14ac:dyDescent="0.25">
      <c r="A264" s="53" t="s">
        <v>221</v>
      </c>
      <c r="B264" s="54" t="s">
        <v>574</v>
      </c>
      <c r="C264" s="55">
        <v>666.4</v>
      </c>
      <c r="D264" s="56">
        <v>531.26400000000001</v>
      </c>
      <c r="E264" s="70">
        <f t="shared" si="4"/>
        <v>79.721488595438188</v>
      </c>
    </row>
    <row r="265" spans="1:5" x14ac:dyDescent="0.25">
      <c r="A265" s="48" t="s">
        <v>575</v>
      </c>
      <c r="B265" s="49" t="s">
        <v>576</v>
      </c>
      <c r="C265" s="50">
        <v>50719.771999999997</v>
      </c>
      <c r="D265" s="51">
        <v>24337.314999999999</v>
      </c>
      <c r="E265" s="52">
        <f t="shared" si="4"/>
        <v>47.983880921231268</v>
      </c>
    </row>
    <row r="266" spans="1:5" x14ac:dyDescent="0.25">
      <c r="A266" s="53" t="s">
        <v>577</v>
      </c>
      <c r="B266" s="54" t="s">
        <v>578</v>
      </c>
      <c r="C266" s="55">
        <v>16799.5</v>
      </c>
      <c r="D266" s="56">
        <v>7885.8879999999999</v>
      </c>
      <c r="E266" s="70">
        <f t="shared" si="4"/>
        <v>46.941206583529272</v>
      </c>
    </row>
    <row r="267" spans="1:5" ht="33.75" x14ac:dyDescent="0.25">
      <c r="A267" s="53" t="s">
        <v>1227</v>
      </c>
      <c r="B267" s="54" t="s">
        <v>579</v>
      </c>
      <c r="C267" s="55">
        <v>5627.2</v>
      </c>
      <c r="D267" s="56">
        <v>2881.8560000000002</v>
      </c>
      <c r="E267" s="70">
        <f t="shared" si="4"/>
        <v>51.212965595678142</v>
      </c>
    </row>
    <row r="268" spans="1:5" x14ac:dyDescent="0.25">
      <c r="A268" s="53" t="s">
        <v>580</v>
      </c>
      <c r="B268" s="54" t="s">
        <v>581</v>
      </c>
      <c r="C268" s="55">
        <v>2317.1999999999998</v>
      </c>
      <c r="D268" s="56">
        <v>1422.4649999999999</v>
      </c>
      <c r="E268" s="70">
        <f t="shared" si="4"/>
        <v>61.387234593474879</v>
      </c>
    </row>
    <row r="269" spans="1:5" x14ac:dyDescent="0.25">
      <c r="A269" s="53" t="s">
        <v>580</v>
      </c>
      <c r="B269" s="54" t="s">
        <v>582</v>
      </c>
      <c r="C269" s="55">
        <v>2317.1999999999998</v>
      </c>
      <c r="D269" s="56">
        <v>1422.4649999999999</v>
      </c>
      <c r="E269" s="70">
        <f t="shared" si="4"/>
        <v>61.387234593474879</v>
      </c>
    </row>
    <row r="270" spans="1:5" x14ac:dyDescent="0.25">
      <c r="A270" s="53" t="s">
        <v>236</v>
      </c>
      <c r="B270" s="54" t="s">
        <v>583</v>
      </c>
      <c r="C270" s="55">
        <v>5</v>
      </c>
      <c r="D270" s="56">
        <v>2.7989999999999999</v>
      </c>
      <c r="E270" s="70">
        <f t="shared" si="4"/>
        <v>55.98</v>
      </c>
    </row>
    <row r="271" spans="1:5" x14ac:dyDescent="0.25">
      <c r="A271" s="53" t="s">
        <v>584</v>
      </c>
      <c r="B271" s="54" t="s">
        <v>585</v>
      </c>
      <c r="C271" s="55">
        <v>2312.1999999999998</v>
      </c>
      <c r="D271" s="56">
        <v>1419.6659999999999</v>
      </c>
      <c r="E271" s="70">
        <f t="shared" si="4"/>
        <v>61.398927428423143</v>
      </c>
    </row>
    <row r="272" spans="1:5" x14ac:dyDescent="0.25">
      <c r="A272" s="53" t="s">
        <v>586</v>
      </c>
      <c r="B272" s="54" t="s">
        <v>587</v>
      </c>
      <c r="C272" s="55">
        <v>2558</v>
      </c>
      <c r="D272" s="56">
        <v>1279.338</v>
      </c>
      <c r="E272" s="70">
        <f t="shared" si="4"/>
        <v>50.013213448006255</v>
      </c>
    </row>
    <row r="273" spans="1:5" ht="22.5" x14ac:dyDescent="0.25">
      <c r="A273" s="53" t="s">
        <v>588</v>
      </c>
      <c r="B273" s="54" t="s">
        <v>589</v>
      </c>
      <c r="C273" s="55">
        <v>2558</v>
      </c>
      <c r="D273" s="56">
        <v>1279.338</v>
      </c>
      <c r="E273" s="70">
        <f t="shared" si="4"/>
        <v>50.013213448006255</v>
      </c>
    </row>
    <row r="274" spans="1:5" x14ac:dyDescent="0.25">
      <c r="A274" s="53" t="s">
        <v>236</v>
      </c>
      <c r="B274" s="54" t="s">
        <v>590</v>
      </c>
      <c r="C274" s="55">
        <v>17</v>
      </c>
      <c r="D274" s="56">
        <v>7.665</v>
      </c>
      <c r="E274" s="70">
        <f t="shared" si="4"/>
        <v>45.088235294117645</v>
      </c>
    </row>
    <row r="275" spans="1:5" x14ac:dyDescent="0.25">
      <c r="A275" s="53" t="s">
        <v>584</v>
      </c>
      <c r="B275" s="54" t="s">
        <v>591</v>
      </c>
      <c r="C275" s="55">
        <v>2541</v>
      </c>
      <c r="D275" s="56">
        <v>1271.673</v>
      </c>
      <c r="E275" s="70">
        <f t="shared" si="4"/>
        <v>50.046162927981108</v>
      </c>
    </row>
    <row r="276" spans="1:5" x14ac:dyDescent="0.25">
      <c r="A276" s="53" t="s">
        <v>592</v>
      </c>
      <c r="B276" s="54" t="s">
        <v>593</v>
      </c>
      <c r="C276" s="55">
        <v>15</v>
      </c>
      <c r="D276" s="56">
        <v>0</v>
      </c>
      <c r="E276" s="70">
        <f t="shared" si="4"/>
        <v>0</v>
      </c>
    </row>
    <row r="277" spans="1:5" x14ac:dyDescent="0.25">
      <c r="A277" s="53" t="s">
        <v>592</v>
      </c>
      <c r="B277" s="54" t="s">
        <v>594</v>
      </c>
      <c r="C277" s="55">
        <v>15</v>
      </c>
      <c r="D277" s="56">
        <v>0</v>
      </c>
      <c r="E277" s="70">
        <f t="shared" si="4"/>
        <v>0</v>
      </c>
    </row>
    <row r="278" spans="1:5" ht="22.5" x14ac:dyDescent="0.25">
      <c r="A278" s="53" t="s">
        <v>595</v>
      </c>
      <c r="B278" s="54" t="s">
        <v>596</v>
      </c>
      <c r="C278" s="55">
        <v>15</v>
      </c>
      <c r="D278" s="56">
        <v>0</v>
      </c>
      <c r="E278" s="70">
        <f t="shared" si="4"/>
        <v>0</v>
      </c>
    </row>
    <row r="279" spans="1:5" x14ac:dyDescent="0.25">
      <c r="A279" s="53" t="s">
        <v>584</v>
      </c>
      <c r="B279" s="54" t="s">
        <v>597</v>
      </c>
      <c r="C279" s="55">
        <v>15</v>
      </c>
      <c r="D279" s="56">
        <v>0</v>
      </c>
      <c r="E279" s="70">
        <f t="shared" si="4"/>
        <v>0</v>
      </c>
    </row>
    <row r="280" spans="1:5" ht="22.5" x14ac:dyDescent="0.25">
      <c r="A280" s="53" t="s">
        <v>598</v>
      </c>
      <c r="B280" s="54" t="s">
        <v>599</v>
      </c>
      <c r="C280" s="55">
        <v>500</v>
      </c>
      <c r="D280" s="56">
        <v>111.319</v>
      </c>
      <c r="E280" s="70">
        <f t="shared" si="4"/>
        <v>22.2638</v>
      </c>
    </row>
    <row r="281" spans="1:5" ht="22.5" x14ac:dyDescent="0.25">
      <c r="A281" s="53" t="s">
        <v>598</v>
      </c>
      <c r="B281" s="54" t="s">
        <v>600</v>
      </c>
      <c r="C281" s="55">
        <v>500</v>
      </c>
      <c r="D281" s="56">
        <v>111.319</v>
      </c>
      <c r="E281" s="70">
        <f t="shared" si="4"/>
        <v>22.2638</v>
      </c>
    </row>
    <row r="282" spans="1:5" x14ac:dyDescent="0.25">
      <c r="A282" s="53" t="s">
        <v>584</v>
      </c>
      <c r="B282" s="54" t="s">
        <v>601</v>
      </c>
      <c r="C282" s="55">
        <v>500</v>
      </c>
      <c r="D282" s="56">
        <v>111.319</v>
      </c>
      <c r="E282" s="70">
        <f t="shared" si="4"/>
        <v>22.2638</v>
      </c>
    </row>
    <row r="283" spans="1:5" x14ac:dyDescent="0.25">
      <c r="A283" s="53" t="s">
        <v>602</v>
      </c>
      <c r="B283" s="54" t="s">
        <v>603</v>
      </c>
      <c r="C283" s="55">
        <v>237</v>
      </c>
      <c r="D283" s="56">
        <v>68.730999999999995</v>
      </c>
      <c r="E283" s="70">
        <f t="shared" si="4"/>
        <v>29.000421940928266</v>
      </c>
    </row>
    <row r="284" spans="1:5" x14ac:dyDescent="0.25">
      <c r="A284" s="53" t="s">
        <v>604</v>
      </c>
      <c r="B284" s="54" t="s">
        <v>605</v>
      </c>
      <c r="C284" s="55">
        <v>237</v>
      </c>
      <c r="D284" s="56">
        <v>68.730999999999995</v>
      </c>
      <c r="E284" s="70">
        <f t="shared" si="4"/>
        <v>29.000421940928266</v>
      </c>
    </row>
    <row r="285" spans="1:5" x14ac:dyDescent="0.25">
      <c r="A285" s="53" t="s">
        <v>584</v>
      </c>
      <c r="B285" s="54" t="s">
        <v>606</v>
      </c>
      <c r="C285" s="55">
        <v>237</v>
      </c>
      <c r="D285" s="56">
        <v>68.730999999999995</v>
      </c>
      <c r="E285" s="70">
        <f t="shared" si="4"/>
        <v>29.000421940928266</v>
      </c>
    </row>
    <row r="286" spans="1:5" x14ac:dyDescent="0.25">
      <c r="A286" s="53" t="s">
        <v>607</v>
      </c>
      <c r="B286" s="54" t="s">
        <v>608</v>
      </c>
      <c r="C286" s="55">
        <v>60</v>
      </c>
      <c r="D286" s="56">
        <v>6.15</v>
      </c>
      <c r="E286" s="70">
        <f t="shared" si="4"/>
        <v>10.25</v>
      </c>
    </row>
    <row r="287" spans="1:5" x14ac:dyDescent="0.25">
      <c r="A287" s="53" t="s">
        <v>236</v>
      </c>
      <c r="B287" s="54" t="s">
        <v>609</v>
      </c>
      <c r="C287" s="55">
        <v>60</v>
      </c>
      <c r="D287" s="56">
        <v>6.15</v>
      </c>
      <c r="E287" s="70">
        <f t="shared" si="4"/>
        <v>10.25</v>
      </c>
    </row>
    <row r="288" spans="1:5" x14ac:dyDescent="0.25">
      <c r="A288" s="53" t="s">
        <v>236</v>
      </c>
      <c r="B288" s="54" t="s">
        <v>610</v>
      </c>
      <c r="C288" s="55">
        <v>60</v>
      </c>
      <c r="D288" s="56">
        <v>0</v>
      </c>
      <c r="E288" s="70">
        <f t="shared" si="4"/>
        <v>0</v>
      </c>
    </row>
    <row r="289" spans="1:5" ht="33.75" x14ac:dyDescent="0.25">
      <c r="A289" s="53" t="s">
        <v>1228</v>
      </c>
      <c r="B289" s="54" t="s">
        <v>611</v>
      </c>
      <c r="C289" s="55">
        <v>9861.9</v>
      </c>
      <c r="D289" s="56">
        <v>4709.098</v>
      </c>
      <c r="E289" s="70">
        <f t="shared" si="4"/>
        <v>47.750413206380109</v>
      </c>
    </row>
    <row r="290" spans="1:5" ht="22.5" x14ac:dyDescent="0.25">
      <c r="A290" s="53" t="s">
        <v>416</v>
      </c>
      <c r="B290" s="54" t="s">
        <v>612</v>
      </c>
      <c r="C290" s="55">
        <v>9150</v>
      </c>
      <c r="D290" s="56">
        <v>4708.098</v>
      </c>
      <c r="E290" s="70">
        <f t="shared" si="4"/>
        <v>51.454622950819676</v>
      </c>
    </row>
    <row r="291" spans="1:5" x14ac:dyDescent="0.25">
      <c r="A291" s="53" t="s">
        <v>613</v>
      </c>
      <c r="B291" s="54" t="s">
        <v>614</v>
      </c>
      <c r="C291" s="55">
        <v>9150</v>
      </c>
      <c r="D291" s="56">
        <v>4709.098</v>
      </c>
      <c r="E291" s="70">
        <f t="shared" si="4"/>
        <v>51.465551912568309</v>
      </c>
    </row>
    <row r="292" spans="1:5" ht="56.25" x14ac:dyDescent="0.25">
      <c r="A292" s="53" t="s">
        <v>615</v>
      </c>
      <c r="B292" s="54" t="s">
        <v>616</v>
      </c>
      <c r="C292" s="55">
        <v>711.9</v>
      </c>
      <c r="D292" s="56">
        <v>0</v>
      </c>
      <c r="E292" s="70">
        <f t="shared" si="4"/>
        <v>0</v>
      </c>
    </row>
    <row r="293" spans="1:5" x14ac:dyDescent="0.25">
      <c r="A293" s="53" t="s">
        <v>584</v>
      </c>
      <c r="B293" s="54" t="s">
        <v>617</v>
      </c>
      <c r="C293" s="55">
        <v>711.9</v>
      </c>
      <c r="D293" s="56">
        <v>0</v>
      </c>
      <c r="E293" s="70">
        <f t="shared" si="4"/>
        <v>0</v>
      </c>
    </row>
    <row r="294" spans="1:5" x14ac:dyDescent="0.25">
      <c r="A294" s="53" t="s">
        <v>519</v>
      </c>
      <c r="B294" s="54" t="s">
        <v>618</v>
      </c>
      <c r="C294" s="55">
        <v>476.3</v>
      </c>
      <c r="D294" s="56">
        <v>0</v>
      </c>
      <c r="E294" s="70">
        <f t="shared" si="4"/>
        <v>0</v>
      </c>
    </row>
    <row r="295" spans="1:5" x14ac:dyDescent="0.25">
      <c r="A295" s="53" t="s">
        <v>521</v>
      </c>
      <c r="B295" s="54" t="s">
        <v>619</v>
      </c>
      <c r="C295" s="55">
        <v>476.3</v>
      </c>
      <c r="D295" s="56">
        <v>0</v>
      </c>
      <c r="E295" s="70">
        <f t="shared" si="4"/>
        <v>0</v>
      </c>
    </row>
    <row r="296" spans="1:5" x14ac:dyDescent="0.25">
      <c r="A296" s="53" t="s">
        <v>521</v>
      </c>
      <c r="B296" s="54" t="s">
        <v>620</v>
      </c>
      <c r="C296" s="55">
        <v>476.3</v>
      </c>
      <c r="D296" s="56">
        <v>0</v>
      </c>
      <c r="E296" s="70">
        <f t="shared" si="4"/>
        <v>0</v>
      </c>
    </row>
    <row r="297" spans="1:5" ht="22.5" x14ac:dyDescent="0.25">
      <c r="A297" s="53" t="s">
        <v>441</v>
      </c>
      <c r="B297" s="54" t="s">
        <v>621</v>
      </c>
      <c r="C297" s="55">
        <v>476.3</v>
      </c>
      <c r="D297" s="56">
        <v>0</v>
      </c>
      <c r="E297" s="70">
        <f t="shared" si="4"/>
        <v>0</v>
      </c>
    </row>
    <row r="298" spans="1:5" x14ac:dyDescent="0.25">
      <c r="A298" s="53" t="s">
        <v>622</v>
      </c>
      <c r="B298" s="54" t="s">
        <v>623</v>
      </c>
      <c r="C298" s="55">
        <v>266</v>
      </c>
      <c r="D298" s="56">
        <v>0</v>
      </c>
      <c r="E298" s="70">
        <f t="shared" si="4"/>
        <v>0</v>
      </c>
    </row>
    <row r="299" spans="1:5" x14ac:dyDescent="0.25">
      <c r="A299" s="53" t="s">
        <v>624</v>
      </c>
      <c r="B299" s="54" t="s">
        <v>625</v>
      </c>
      <c r="C299" s="55">
        <v>266</v>
      </c>
      <c r="D299" s="56">
        <v>0</v>
      </c>
      <c r="E299" s="70">
        <f t="shared" si="4"/>
        <v>0</v>
      </c>
    </row>
    <row r="300" spans="1:5" x14ac:dyDescent="0.25">
      <c r="A300" s="53" t="s">
        <v>624</v>
      </c>
      <c r="B300" s="54" t="s">
        <v>626</v>
      </c>
      <c r="C300" s="55">
        <v>266</v>
      </c>
      <c r="D300" s="56">
        <v>0</v>
      </c>
      <c r="E300" s="70">
        <f t="shared" si="4"/>
        <v>0</v>
      </c>
    </row>
    <row r="301" spans="1:5" x14ac:dyDescent="0.25">
      <c r="A301" s="53" t="s">
        <v>584</v>
      </c>
      <c r="B301" s="54" t="s">
        <v>627</v>
      </c>
      <c r="C301" s="55">
        <v>266</v>
      </c>
      <c r="D301" s="56">
        <v>0</v>
      </c>
      <c r="E301" s="70">
        <f t="shared" si="4"/>
        <v>0</v>
      </c>
    </row>
    <row r="302" spans="1:5" ht="22.5" x14ac:dyDescent="0.25">
      <c r="A302" s="53" t="s">
        <v>258</v>
      </c>
      <c r="B302" s="54" t="s">
        <v>628</v>
      </c>
      <c r="C302" s="187">
        <v>43.1</v>
      </c>
      <c r="D302" s="56">
        <v>13.78332</v>
      </c>
      <c r="E302" s="70">
        <f t="shared" si="4"/>
        <v>31.979860788863107</v>
      </c>
    </row>
    <row r="303" spans="1:5" ht="33.75" x14ac:dyDescent="0.25">
      <c r="A303" s="53" t="s">
        <v>629</v>
      </c>
      <c r="B303" s="54" t="s">
        <v>630</v>
      </c>
      <c r="C303" s="55">
        <v>43.1</v>
      </c>
      <c r="D303" s="56">
        <v>8.7833199999999998</v>
      </c>
      <c r="E303" s="70">
        <f t="shared" si="4"/>
        <v>20.378932714617168</v>
      </c>
    </row>
    <row r="304" spans="1:5" x14ac:dyDescent="0.25">
      <c r="A304" s="53" t="s">
        <v>584</v>
      </c>
      <c r="B304" s="54" t="s">
        <v>631</v>
      </c>
      <c r="C304" s="55">
        <v>43.1</v>
      </c>
      <c r="D304" s="56">
        <v>8.7833199999999998</v>
      </c>
      <c r="E304" s="70">
        <f t="shared" si="4"/>
        <v>20.378932714617168</v>
      </c>
    </row>
    <row r="305" spans="1:5" x14ac:dyDescent="0.25">
      <c r="A305" s="53" t="s">
        <v>632</v>
      </c>
      <c r="B305" s="54" t="s">
        <v>633</v>
      </c>
      <c r="C305" s="55">
        <v>130</v>
      </c>
      <c r="D305" s="56">
        <v>5</v>
      </c>
      <c r="E305" s="70">
        <f t="shared" si="4"/>
        <v>3.8461538461538463</v>
      </c>
    </row>
    <row r="306" spans="1:5" x14ac:dyDescent="0.25">
      <c r="A306" s="53" t="s">
        <v>632</v>
      </c>
      <c r="B306" s="54" t="s">
        <v>634</v>
      </c>
      <c r="C306" s="55">
        <v>130</v>
      </c>
      <c r="D306" s="56">
        <v>5</v>
      </c>
      <c r="E306" s="70">
        <f t="shared" si="4"/>
        <v>3.8461538461538463</v>
      </c>
    </row>
    <row r="307" spans="1:5" x14ac:dyDescent="0.25">
      <c r="A307" s="53" t="s">
        <v>236</v>
      </c>
      <c r="B307" s="54" t="s">
        <v>635</v>
      </c>
      <c r="C307" s="55">
        <v>130</v>
      </c>
      <c r="D307" s="56">
        <v>5</v>
      </c>
      <c r="E307" s="70">
        <f t="shared" si="4"/>
        <v>3.8461538461538463</v>
      </c>
    </row>
    <row r="308" spans="1:5" ht="22.5" x14ac:dyDescent="0.25">
      <c r="A308" s="53" t="s">
        <v>293</v>
      </c>
      <c r="B308" s="54" t="s">
        <v>636</v>
      </c>
      <c r="C308" s="55">
        <v>275</v>
      </c>
      <c r="D308" s="56">
        <v>275</v>
      </c>
      <c r="E308" s="70">
        <f t="shared" si="4"/>
        <v>100</v>
      </c>
    </row>
    <row r="309" spans="1:5" x14ac:dyDescent="0.25">
      <c r="A309" s="53" t="s">
        <v>281</v>
      </c>
      <c r="B309" s="54" t="s">
        <v>637</v>
      </c>
      <c r="C309" s="55">
        <v>275</v>
      </c>
      <c r="D309" s="56">
        <v>275</v>
      </c>
      <c r="E309" s="70">
        <f t="shared" si="4"/>
        <v>100</v>
      </c>
    </row>
    <row r="310" spans="1:5" x14ac:dyDescent="0.25">
      <c r="A310" s="53" t="s">
        <v>584</v>
      </c>
      <c r="B310" s="54" t="s">
        <v>638</v>
      </c>
      <c r="C310" s="55">
        <v>275</v>
      </c>
      <c r="D310" s="56">
        <v>275</v>
      </c>
      <c r="E310" s="70">
        <f t="shared" si="4"/>
        <v>100</v>
      </c>
    </row>
    <row r="311" spans="1:5" x14ac:dyDescent="0.25">
      <c r="A311" s="53" t="s">
        <v>639</v>
      </c>
      <c r="B311" s="54" t="s">
        <v>640</v>
      </c>
      <c r="C311" s="55">
        <v>30573972.109999999</v>
      </c>
      <c r="D311" s="56">
        <v>14278.569</v>
      </c>
      <c r="E311" s="70">
        <f t="shared" si="4"/>
        <v>4.6701713956656052E-2</v>
      </c>
    </row>
    <row r="312" spans="1:5" ht="33.75" x14ac:dyDescent="0.25">
      <c r="A312" s="53" t="s">
        <v>1227</v>
      </c>
      <c r="B312" s="54" t="s">
        <v>641</v>
      </c>
      <c r="C312" s="55">
        <v>17701.010999999999</v>
      </c>
      <c r="D312" s="56">
        <v>7119.1360000000004</v>
      </c>
      <c r="E312" s="70">
        <f t="shared" si="4"/>
        <v>40.218810100733798</v>
      </c>
    </row>
    <row r="313" spans="1:5" ht="22.5" x14ac:dyDescent="0.25">
      <c r="A313" s="53" t="s">
        <v>642</v>
      </c>
      <c r="B313" s="54" t="s">
        <v>643</v>
      </c>
      <c r="C313" s="55">
        <v>17701.010999999999</v>
      </c>
      <c r="D313" s="56">
        <v>7119.1360000000004</v>
      </c>
      <c r="E313" s="70">
        <f t="shared" si="4"/>
        <v>40.218810100733798</v>
      </c>
    </row>
    <row r="314" spans="1:5" ht="22.5" x14ac:dyDescent="0.25">
      <c r="A314" s="53" t="s">
        <v>642</v>
      </c>
      <c r="B314" s="54" t="s">
        <v>644</v>
      </c>
      <c r="C314" s="55">
        <v>17701.010999999999</v>
      </c>
      <c r="D314" s="56">
        <v>7119.1360000000004</v>
      </c>
      <c r="E314" s="70">
        <f t="shared" si="4"/>
        <v>40.218810100733798</v>
      </c>
    </row>
    <row r="315" spans="1:5" x14ac:dyDescent="0.25">
      <c r="A315" s="53" t="s">
        <v>584</v>
      </c>
      <c r="B315" s="54" t="s">
        <v>645</v>
      </c>
      <c r="C315" s="55">
        <v>17701.010999999999</v>
      </c>
      <c r="D315" s="56">
        <v>7119.1360000000004</v>
      </c>
      <c r="E315" s="70">
        <f t="shared" si="4"/>
        <v>40.218810100733798</v>
      </c>
    </row>
    <row r="316" spans="1:5" ht="22.5" x14ac:dyDescent="0.25">
      <c r="A316" s="53" t="s">
        <v>1219</v>
      </c>
      <c r="B316" s="54" t="s">
        <v>646</v>
      </c>
      <c r="C316" s="55">
        <v>2042</v>
      </c>
      <c r="D316" s="56">
        <v>571.27599999999995</v>
      </c>
      <c r="E316" s="70">
        <f t="shared" si="4"/>
        <v>27.97629774730656</v>
      </c>
    </row>
    <row r="317" spans="1:5" ht="33.75" x14ac:dyDescent="0.25">
      <c r="A317" s="53" t="s">
        <v>647</v>
      </c>
      <c r="B317" s="54" t="s">
        <v>648</v>
      </c>
      <c r="C317" s="55">
        <v>2042</v>
      </c>
      <c r="D317" s="56">
        <v>571.27599999999995</v>
      </c>
      <c r="E317" s="70">
        <f t="shared" si="4"/>
        <v>27.97629774730656</v>
      </c>
    </row>
    <row r="318" spans="1:5" x14ac:dyDescent="0.25">
      <c r="A318" s="53" t="s">
        <v>584</v>
      </c>
      <c r="B318" s="54" t="s">
        <v>649</v>
      </c>
      <c r="C318" s="55">
        <v>2042</v>
      </c>
      <c r="D318" s="56">
        <v>571.27599999999995</v>
      </c>
      <c r="E318" s="70">
        <f t="shared" si="4"/>
        <v>27.97629774730656</v>
      </c>
    </row>
    <row r="319" spans="1:5" ht="22.5" x14ac:dyDescent="0.25">
      <c r="A319" s="53" t="s">
        <v>1229</v>
      </c>
      <c r="B319" s="54" t="s">
        <v>650</v>
      </c>
      <c r="C319" s="55">
        <v>3099.7911099999997</v>
      </c>
      <c r="D319" s="56">
        <v>3099.7890000000002</v>
      </c>
      <c r="E319" s="70">
        <f t="shared" si="4"/>
        <v>99.999931930897134</v>
      </c>
    </row>
    <row r="320" spans="1:5" ht="22.5" x14ac:dyDescent="0.25">
      <c r="A320" s="53" t="s">
        <v>1230</v>
      </c>
      <c r="B320" s="54" t="s">
        <v>651</v>
      </c>
      <c r="C320" s="55">
        <v>3099.7911099999997</v>
      </c>
      <c r="D320" s="56">
        <v>3099.7890000000002</v>
      </c>
      <c r="E320" s="70">
        <f t="shared" si="4"/>
        <v>99.999931930897134</v>
      </c>
    </row>
    <row r="321" spans="1:5" x14ac:dyDescent="0.25">
      <c r="A321" s="53" t="s">
        <v>584</v>
      </c>
      <c r="B321" s="54" t="s">
        <v>652</v>
      </c>
      <c r="C321" s="55">
        <v>3099.7911099999997</v>
      </c>
      <c r="D321" s="56">
        <v>3099.7890000000002</v>
      </c>
      <c r="E321" s="70">
        <f t="shared" si="4"/>
        <v>99.999931930897134</v>
      </c>
    </row>
    <row r="322" spans="1:5" ht="22.5" x14ac:dyDescent="0.25">
      <c r="A322" s="53" t="s">
        <v>258</v>
      </c>
      <c r="B322" s="54" t="s">
        <v>653</v>
      </c>
      <c r="C322" s="55">
        <v>7731.17</v>
      </c>
      <c r="D322" s="56">
        <v>3488.3670000000002</v>
      </c>
      <c r="E322" s="70">
        <f t="shared" si="4"/>
        <v>45.120816124855615</v>
      </c>
    </row>
    <row r="323" spans="1:5" ht="33.75" x14ac:dyDescent="0.25">
      <c r="A323" s="53" t="s">
        <v>629</v>
      </c>
      <c r="B323" s="54" t="s">
        <v>654</v>
      </c>
      <c r="C323" s="55">
        <v>7731.17</v>
      </c>
      <c r="D323" s="56">
        <v>3488.3670000000002</v>
      </c>
      <c r="E323" s="70">
        <f t="shared" si="4"/>
        <v>45.120816124855615</v>
      </c>
    </row>
    <row r="324" spans="1:5" x14ac:dyDescent="0.25">
      <c r="A324" s="53" t="s">
        <v>584</v>
      </c>
      <c r="B324" s="54" t="s">
        <v>655</v>
      </c>
      <c r="C324" s="55">
        <v>7731.17</v>
      </c>
      <c r="D324" s="56">
        <v>3488.3670000000002</v>
      </c>
      <c r="E324" s="70">
        <f t="shared" si="4"/>
        <v>45.120816124855615</v>
      </c>
    </row>
    <row r="325" spans="1:5" x14ac:dyDescent="0.25">
      <c r="A325" s="53" t="s">
        <v>656</v>
      </c>
      <c r="B325" s="54" t="s">
        <v>657</v>
      </c>
      <c r="C325" s="55">
        <v>3186.3</v>
      </c>
      <c r="D325" s="56">
        <v>2172.857</v>
      </c>
      <c r="E325" s="70">
        <f t="shared" ref="E325:E364" si="5">D325/C325*100</f>
        <v>68.193735680883776</v>
      </c>
    </row>
    <row r="326" spans="1:5" ht="33.75" x14ac:dyDescent="0.25">
      <c r="A326" s="53" t="s">
        <v>1227</v>
      </c>
      <c r="B326" s="54" t="s">
        <v>658</v>
      </c>
      <c r="C326" s="55">
        <v>645</v>
      </c>
      <c r="D326" s="56">
        <v>309.7</v>
      </c>
      <c r="E326" s="70">
        <f t="shared" si="5"/>
        <v>48.015503875968989</v>
      </c>
    </row>
    <row r="327" spans="1:5" ht="33.75" x14ac:dyDescent="0.25">
      <c r="A327" s="53" t="s">
        <v>659</v>
      </c>
      <c r="B327" s="54" t="s">
        <v>660</v>
      </c>
      <c r="C327" s="55">
        <v>645</v>
      </c>
      <c r="D327" s="56">
        <v>309.7</v>
      </c>
      <c r="E327" s="70">
        <f t="shared" si="5"/>
        <v>48.015503875968989</v>
      </c>
    </row>
    <row r="328" spans="1:5" ht="33.75" x14ac:dyDescent="0.25">
      <c r="A328" s="53" t="s">
        <v>221</v>
      </c>
      <c r="B328" s="54" t="s">
        <v>661</v>
      </c>
      <c r="C328" s="55">
        <v>571.21100000000001</v>
      </c>
      <c r="D328" s="56">
        <v>309.51499999999999</v>
      </c>
      <c r="E328" s="70">
        <f t="shared" si="5"/>
        <v>54.185756226683303</v>
      </c>
    </row>
    <row r="329" spans="1:5" x14ac:dyDescent="0.25">
      <c r="A329" s="53" t="s">
        <v>236</v>
      </c>
      <c r="B329" s="54" t="s">
        <v>662</v>
      </c>
      <c r="C329" s="55">
        <v>73.789000000000001</v>
      </c>
      <c r="D329" s="56">
        <v>0.185</v>
      </c>
      <c r="E329" s="70">
        <f t="shared" si="5"/>
        <v>0.25071487620105976</v>
      </c>
    </row>
    <row r="330" spans="1:5" ht="22.5" x14ac:dyDescent="0.25">
      <c r="A330" s="53" t="s">
        <v>258</v>
      </c>
      <c r="B330" s="54" t="s">
        <v>663</v>
      </c>
      <c r="C330" s="55">
        <v>2541.3000000000002</v>
      </c>
      <c r="D330" s="56">
        <v>1863.1569999999999</v>
      </c>
      <c r="E330" s="70">
        <f t="shared" si="5"/>
        <v>73.315114311572799</v>
      </c>
    </row>
    <row r="331" spans="1:5" x14ac:dyDescent="0.25">
      <c r="A331" s="53" t="s">
        <v>664</v>
      </c>
      <c r="B331" s="54" t="s">
        <v>665</v>
      </c>
      <c r="C331" s="55">
        <v>2192</v>
      </c>
      <c r="D331" s="56">
        <v>1716.2950000000001</v>
      </c>
      <c r="E331" s="70">
        <f t="shared" si="5"/>
        <v>78.298129562043798</v>
      </c>
    </row>
    <row r="332" spans="1:5" ht="33.75" x14ac:dyDescent="0.25">
      <c r="A332" s="53" t="s">
        <v>221</v>
      </c>
      <c r="B332" s="54" t="s">
        <v>666</v>
      </c>
      <c r="C332" s="55">
        <v>2192</v>
      </c>
      <c r="D332" s="56">
        <v>1716.2950000000001</v>
      </c>
      <c r="E332" s="70">
        <f t="shared" si="5"/>
        <v>78.298129562043798</v>
      </c>
    </row>
    <row r="333" spans="1:5" ht="22.5" x14ac:dyDescent="0.25">
      <c r="A333" s="53" t="s">
        <v>667</v>
      </c>
      <c r="B333" s="54" t="s">
        <v>668</v>
      </c>
      <c r="C333" s="55">
        <v>225.3</v>
      </c>
      <c r="D333" s="56">
        <v>82.462000000000003</v>
      </c>
      <c r="E333" s="70">
        <f t="shared" si="5"/>
        <v>36.600976475810029</v>
      </c>
    </row>
    <row r="334" spans="1:5" x14ac:dyDescent="0.25">
      <c r="A334" s="53" t="s">
        <v>236</v>
      </c>
      <c r="B334" s="54" t="s">
        <v>669</v>
      </c>
      <c r="C334" s="55">
        <v>221.62</v>
      </c>
      <c r="D334" s="56">
        <v>83.462000000000003</v>
      </c>
      <c r="E334" s="70">
        <f t="shared" si="5"/>
        <v>37.659958487501129</v>
      </c>
    </row>
    <row r="335" spans="1:5" x14ac:dyDescent="0.25">
      <c r="A335" s="53" t="s">
        <v>247</v>
      </c>
      <c r="B335" s="54" t="s">
        <v>670</v>
      </c>
      <c r="C335" s="55">
        <v>3.68</v>
      </c>
      <c r="D335" s="56">
        <v>0</v>
      </c>
      <c r="E335" s="70">
        <f t="shared" si="5"/>
        <v>0</v>
      </c>
    </row>
    <row r="336" spans="1:5" x14ac:dyDescent="0.25">
      <c r="A336" s="53" t="s">
        <v>671</v>
      </c>
      <c r="B336" s="54" t="s">
        <v>672</v>
      </c>
      <c r="C336" s="55">
        <v>124</v>
      </c>
      <c r="D336" s="56">
        <v>64.400000000000006</v>
      </c>
      <c r="E336" s="70">
        <f t="shared" si="5"/>
        <v>51.935483870967744</v>
      </c>
    </row>
    <row r="337" spans="1:5" x14ac:dyDescent="0.25">
      <c r="A337" s="53" t="s">
        <v>584</v>
      </c>
      <c r="B337" s="54" t="s">
        <v>673</v>
      </c>
      <c r="C337" s="55">
        <v>124</v>
      </c>
      <c r="D337" s="56">
        <v>64.400000000000006</v>
      </c>
      <c r="E337" s="70">
        <f t="shared" si="5"/>
        <v>51.935483870967744</v>
      </c>
    </row>
    <row r="338" spans="1:5" x14ac:dyDescent="0.25">
      <c r="A338" s="53" t="s">
        <v>674</v>
      </c>
      <c r="B338" s="54" t="s">
        <v>675</v>
      </c>
      <c r="C338" s="55">
        <v>650</v>
      </c>
      <c r="D338" s="56">
        <v>277.64400000000001</v>
      </c>
      <c r="E338" s="70">
        <f t="shared" si="5"/>
        <v>42.714461538461542</v>
      </c>
    </row>
    <row r="339" spans="1:5" x14ac:dyDescent="0.25">
      <c r="A339" s="53" t="s">
        <v>676</v>
      </c>
      <c r="B339" s="54" t="s">
        <v>677</v>
      </c>
      <c r="C339" s="55">
        <v>600</v>
      </c>
      <c r="D339" s="56">
        <v>249.99600000000001</v>
      </c>
      <c r="E339" s="70">
        <f t="shared" si="5"/>
        <v>41.666000000000004</v>
      </c>
    </row>
    <row r="340" spans="1:5" ht="22.5" x14ac:dyDescent="0.25">
      <c r="A340" s="53" t="s">
        <v>1231</v>
      </c>
      <c r="B340" s="54" t="s">
        <v>678</v>
      </c>
      <c r="C340" s="55">
        <v>600</v>
      </c>
      <c r="D340" s="56">
        <v>249.99600000000001</v>
      </c>
      <c r="E340" s="70">
        <f t="shared" si="5"/>
        <v>41.666000000000004</v>
      </c>
    </row>
    <row r="341" spans="1:5" x14ac:dyDescent="0.25">
      <c r="A341" s="53" t="s">
        <v>679</v>
      </c>
      <c r="B341" s="54" t="s">
        <v>680</v>
      </c>
      <c r="C341" s="55">
        <v>600</v>
      </c>
      <c r="D341" s="56">
        <v>249.99600000000001</v>
      </c>
      <c r="E341" s="70">
        <f t="shared" si="5"/>
        <v>41.666000000000004</v>
      </c>
    </row>
    <row r="342" spans="1:5" ht="22.5" x14ac:dyDescent="0.25">
      <c r="A342" s="53" t="s">
        <v>1232</v>
      </c>
      <c r="B342" s="54" t="s">
        <v>681</v>
      </c>
      <c r="C342" s="55">
        <v>600</v>
      </c>
      <c r="D342" s="56">
        <v>249.99600000000001</v>
      </c>
      <c r="E342" s="70">
        <f t="shared" si="5"/>
        <v>41.666000000000004</v>
      </c>
    </row>
    <row r="343" spans="1:5" x14ac:dyDescent="0.25">
      <c r="A343" s="53" t="s">
        <v>236</v>
      </c>
      <c r="B343" s="54" t="s">
        <v>682</v>
      </c>
      <c r="C343" s="55">
        <v>600</v>
      </c>
      <c r="D343" s="56">
        <v>249.99600000000001</v>
      </c>
      <c r="E343" s="70">
        <f t="shared" si="5"/>
        <v>41.666000000000004</v>
      </c>
    </row>
    <row r="344" spans="1:5" x14ac:dyDescent="0.25">
      <c r="A344" s="53" t="s">
        <v>683</v>
      </c>
      <c r="B344" s="54" t="s">
        <v>684</v>
      </c>
      <c r="C344" s="55">
        <v>50</v>
      </c>
      <c r="D344" s="56">
        <v>27.648</v>
      </c>
      <c r="E344" s="70">
        <f t="shared" si="5"/>
        <v>55.295999999999999</v>
      </c>
    </row>
    <row r="345" spans="1:5" ht="22.5" x14ac:dyDescent="0.25">
      <c r="A345" s="53" t="s">
        <v>258</v>
      </c>
      <c r="B345" s="54" t="s">
        <v>685</v>
      </c>
      <c r="C345" s="55">
        <v>50</v>
      </c>
      <c r="D345" s="56">
        <v>27.648</v>
      </c>
      <c r="E345" s="70">
        <f t="shared" si="5"/>
        <v>55.295999999999999</v>
      </c>
    </row>
    <row r="346" spans="1:5" ht="22.5" x14ac:dyDescent="0.25">
      <c r="A346" s="53" t="s">
        <v>686</v>
      </c>
      <c r="B346" s="54" t="s">
        <v>687</v>
      </c>
      <c r="C346" s="55">
        <v>50</v>
      </c>
      <c r="D346" s="56">
        <v>27.648</v>
      </c>
      <c r="E346" s="70">
        <f t="shared" si="5"/>
        <v>55.295999999999999</v>
      </c>
    </row>
    <row r="347" spans="1:5" x14ac:dyDescent="0.25">
      <c r="A347" s="53" t="s">
        <v>236</v>
      </c>
      <c r="B347" s="54" t="s">
        <v>688</v>
      </c>
      <c r="C347" s="55">
        <v>50</v>
      </c>
      <c r="D347" s="56">
        <v>27.648</v>
      </c>
      <c r="E347" s="70">
        <f t="shared" si="5"/>
        <v>55.295999999999999</v>
      </c>
    </row>
    <row r="348" spans="1:5" ht="22.5" x14ac:dyDescent="0.25">
      <c r="A348" s="48" t="s">
        <v>689</v>
      </c>
      <c r="B348" s="49" t="s">
        <v>690</v>
      </c>
      <c r="C348" s="50">
        <v>12759.977000000001</v>
      </c>
      <c r="D348" s="51">
        <v>6995.3649999999998</v>
      </c>
      <c r="E348" s="52">
        <f t="shared" si="5"/>
        <v>54.822708536230117</v>
      </c>
    </row>
    <row r="349" spans="1:5" ht="22.5" x14ac:dyDescent="0.25">
      <c r="A349" s="53" t="s">
        <v>691</v>
      </c>
      <c r="B349" s="54" t="s">
        <v>692</v>
      </c>
      <c r="C349" s="55">
        <v>12131.2</v>
      </c>
      <c r="D349" s="56">
        <v>6730.799</v>
      </c>
      <c r="E349" s="70">
        <f t="shared" si="5"/>
        <v>55.483373450276972</v>
      </c>
    </row>
    <row r="350" spans="1:5" ht="33.75" x14ac:dyDescent="0.25">
      <c r="A350" s="53" t="s">
        <v>1233</v>
      </c>
      <c r="B350" s="54" t="s">
        <v>693</v>
      </c>
      <c r="C350" s="189">
        <v>5913.2</v>
      </c>
      <c r="D350" s="56">
        <v>4017.6990000000001</v>
      </c>
      <c r="E350" s="70">
        <f t="shared" si="5"/>
        <v>67.944581614016101</v>
      </c>
    </row>
    <row r="351" spans="1:5" x14ac:dyDescent="0.25">
      <c r="A351" s="53" t="s">
        <v>694</v>
      </c>
      <c r="B351" s="54" t="s">
        <v>695</v>
      </c>
      <c r="C351" s="55">
        <v>5913.2</v>
      </c>
      <c r="D351" s="56">
        <v>4017.6990000000001</v>
      </c>
      <c r="E351" s="70">
        <f t="shared" si="5"/>
        <v>67.944581614016101</v>
      </c>
    </row>
    <row r="352" spans="1:5" x14ac:dyDescent="0.25">
      <c r="A352" s="53" t="s">
        <v>298</v>
      </c>
      <c r="B352" s="54" t="s">
        <v>696</v>
      </c>
      <c r="C352" s="55">
        <v>5913.2</v>
      </c>
      <c r="D352" s="56">
        <v>4017.6990000000001</v>
      </c>
      <c r="E352" s="70">
        <f t="shared" si="5"/>
        <v>67.944581614016101</v>
      </c>
    </row>
    <row r="353" spans="1:5" ht="22.5" x14ac:dyDescent="0.25">
      <c r="A353" s="53" t="s">
        <v>293</v>
      </c>
      <c r="B353" s="54" t="s">
        <v>697</v>
      </c>
      <c r="C353" s="189">
        <v>6218</v>
      </c>
      <c r="D353" s="56">
        <v>2713.1</v>
      </c>
      <c r="E353" s="70">
        <f t="shared" si="5"/>
        <v>43.633000964940493</v>
      </c>
    </row>
    <row r="354" spans="1:5" ht="22.5" x14ac:dyDescent="0.25">
      <c r="A354" s="53" t="s">
        <v>698</v>
      </c>
      <c r="B354" s="54" t="s">
        <v>699</v>
      </c>
      <c r="C354" s="55">
        <v>6218</v>
      </c>
      <c r="D354" s="56">
        <v>2713.1</v>
      </c>
      <c r="E354" s="70">
        <f t="shared" si="5"/>
        <v>43.633000964940493</v>
      </c>
    </row>
    <row r="355" spans="1:5" x14ac:dyDescent="0.25">
      <c r="A355" s="53" t="s">
        <v>700</v>
      </c>
      <c r="B355" s="54" t="s">
        <v>701</v>
      </c>
      <c r="C355" s="55">
        <v>6218</v>
      </c>
      <c r="D355" s="56">
        <v>2713.1</v>
      </c>
      <c r="E355" s="70">
        <f t="shared" si="5"/>
        <v>43.633000964940493</v>
      </c>
    </row>
    <row r="356" spans="1:5" x14ac:dyDescent="0.25">
      <c r="A356" s="53" t="s">
        <v>298</v>
      </c>
      <c r="B356" s="54" t="s">
        <v>702</v>
      </c>
      <c r="C356" s="55">
        <v>6218</v>
      </c>
      <c r="D356" s="56">
        <v>2713.1</v>
      </c>
      <c r="E356" s="70">
        <f t="shared" si="5"/>
        <v>43.633000964940493</v>
      </c>
    </row>
    <row r="357" spans="1:5" x14ac:dyDescent="0.25">
      <c r="A357" s="53" t="s">
        <v>703</v>
      </c>
      <c r="B357" s="54" t="s">
        <v>704</v>
      </c>
      <c r="C357" s="55">
        <v>628.77700000000004</v>
      </c>
      <c r="D357" s="56">
        <v>264.56599999999997</v>
      </c>
      <c r="E357" s="70">
        <f t="shared" si="5"/>
        <v>42.076284596923863</v>
      </c>
    </row>
    <row r="358" spans="1:5" ht="22.5" x14ac:dyDescent="0.25">
      <c r="A358" s="53" t="s">
        <v>293</v>
      </c>
      <c r="B358" s="54" t="s">
        <v>705</v>
      </c>
      <c r="C358" s="55">
        <v>628.77700000000004</v>
      </c>
      <c r="D358" s="56">
        <v>264.56599999999997</v>
      </c>
      <c r="E358" s="70">
        <f t="shared" si="5"/>
        <v>42.076284596923863</v>
      </c>
    </row>
    <row r="359" spans="1:5" ht="22.5" x14ac:dyDescent="0.25">
      <c r="A359" s="53" t="s">
        <v>554</v>
      </c>
      <c r="B359" s="54" t="s">
        <v>706</v>
      </c>
      <c r="C359" s="55">
        <v>264.89999999999998</v>
      </c>
      <c r="D359" s="56">
        <v>0</v>
      </c>
      <c r="E359" s="70">
        <f t="shared" si="5"/>
        <v>0</v>
      </c>
    </row>
    <row r="360" spans="1:5" x14ac:dyDescent="0.25">
      <c r="A360" s="53" t="s">
        <v>298</v>
      </c>
      <c r="B360" s="54" t="s">
        <v>707</v>
      </c>
      <c r="C360" s="55">
        <v>264.89999999999998</v>
      </c>
      <c r="D360" s="56">
        <v>0</v>
      </c>
      <c r="E360" s="70">
        <f t="shared" si="5"/>
        <v>0</v>
      </c>
    </row>
    <row r="361" spans="1:5" x14ac:dyDescent="0.25">
      <c r="A361" s="53" t="s">
        <v>708</v>
      </c>
      <c r="B361" s="54" t="s">
        <v>709</v>
      </c>
      <c r="C361" s="55">
        <v>317.67700000000002</v>
      </c>
      <c r="D361" s="56">
        <v>264.56599999999997</v>
      </c>
      <c r="E361" s="70">
        <f t="shared" si="5"/>
        <v>83.281446248862821</v>
      </c>
    </row>
    <row r="362" spans="1:5" x14ac:dyDescent="0.25">
      <c r="A362" s="53" t="s">
        <v>298</v>
      </c>
      <c r="B362" s="54" t="s">
        <v>710</v>
      </c>
      <c r="C362" s="55">
        <v>317.67700000000002</v>
      </c>
      <c r="D362" s="56">
        <v>264.56599999999997</v>
      </c>
      <c r="E362" s="70">
        <f t="shared" si="5"/>
        <v>83.281446248862821</v>
      </c>
    </row>
    <row r="363" spans="1:5" ht="22.5" x14ac:dyDescent="0.25">
      <c r="A363" s="53" t="s">
        <v>711</v>
      </c>
      <c r="B363" s="54" t="s">
        <v>712</v>
      </c>
      <c r="C363" s="55">
        <v>46.2</v>
      </c>
      <c r="D363" s="56">
        <v>0</v>
      </c>
      <c r="E363" s="70">
        <f t="shared" si="5"/>
        <v>0</v>
      </c>
    </row>
    <row r="364" spans="1:5" ht="15.75" thickBot="1" x14ac:dyDescent="0.3">
      <c r="A364" s="53" t="s">
        <v>298</v>
      </c>
      <c r="B364" s="54" t="s">
        <v>713</v>
      </c>
      <c r="C364" s="55">
        <v>46.2</v>
      </c>
      <c r="D364" s="56">
        <v>0</v>
      </c>
      <c r="E364" s="70">
        <f t="shared" si="5"/>
        <v>0</v>
      </c>
    </row>
    <row r="365" spans="1:5" x14ac:dyDescent="0.25">
      <c r="A365" s="67"/>
      <c r="B365" s="68"/>
      <c r="C365" s="69"/>
      <c r="D365" s="69"/>
    </row>
  </sheetData>
  <mergeCells count="3">
    <mergeCell ref="A4:E4"/>
    <mergeCell ref="A5:E5"/>
    <mergeCell ref="A3:E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4"/>
  <sheetViews>
    <sheetView topLeftCell="A387" workbookViewId="0">
      <selection activeCell="D12" sqref="D12"/>
    </sheetView>
  </sheetViews>
  <sheetFormatPr defaultRowHeight="15" x14ac:dyDescent="0.25"/>
  <cols>
    <col min="1" max="1" width="36.28515625" customWidth="1"/>
    <col min="2" max="2" width="19.7109375" customWidth="1"/>
    <col min="3" max="3" width="11.140625" customWidth="1"/>
    <col min="4" max="4" width="12.85546875" customWidth="1"/>
  </cols>
  <sheetData>
    <row r="1" spans="1:5" x14ac:dyDescent="0.25">
      <c r="A1" s="151"/>
      <c r="B1" s="151"/>
      <c r="C1" s="151"/>
      <c r="D1" s="151"/>
      <c r="E1" s="152" t="s">
        <v>1152</v>
      </c>
    </row>
    <row r="2" spans="1:5" x14ac:dyDescent="0.25">
      <c r="A2" s="202" t="s">
        <v>1153</v>
      </c>
      <c r="B2" s="202"/>
      <c r="C2" s="202"/>
      <c r="D2" s="202"/>
      <c r="E2" s="202"/>
    </row>
    <row r="3" spans="1:5" x14ac:dyDescent="0.25">
      <c r="A3" s="203" t="s">
        <v>1252</v>
      </c>
      <c r="B3" s="202"/>
      <c r="C3" s="202"/>
      <c r="D3" s="202"/>
      <c r="E3" s="202"/>
    </row>
    <row r="4" spans="1:5" s="71" customFormat="1" x14ac:dyDescent="0.25">
      <c r="A4" s="194"/>
      <c r="B4" s="193"/>
      <c r="C4" s="193"/>
      <c r="D4" s="193"/>
      <c r="E4" s="193"/>
    </row>
    <row r="5" spans="1:5" x14ac:dyDescent="0.25">
      <c r="A5" s="151"/>
      <c r="B5" s="151"/>
      <c r="C5" s="151"/>
      <c r="D5" s="151"/>
      <c r="E5" s="152" t="s">
        <v>210</v>
      </c>
    </row>
    <row r="6" spans="1:5" x14ac:dyDescent="0.25">
      <c r="A6" s="153" t="s">
        <v>1151</v>
      </c>
      <c r="B6" s="153"/>
      <c r="C6" s="154">
        <f>C7+C42+C47+C222+C233+C277+C361+C398+C294</f>
        <v>497999.22202999995</v>
      </c>
      <c r="D6" s="154">
        <f>D7+D42+D47+D222+D233+D277+D361+D398+D294</f>
        <v>281671.79547999997</v>
      </c>
      <c r="E6" s="155">
        <f>D6/C6*100</f>
        <v>56.560689860481702</v>
      </c>
    </row>
    <row r="7" spans="1:5" ht="25.15" customHeight="1" x14ac:dyDescent="0.25">
      <c r="A7" s="144" t="s">
        <v>749</v>
      </c>
      <c r="B7" s="147" t="s">
        <v>207</v>
      </c>
      <c r="C7" s="148">
        <v>18702.375</v>
      </c>
      <c r="D7" s="148">
        <v>12678.121999999999</v>
      </c>
      <c r="E7" s="156">
        <f>D7/C7*100</f>
        <v>67.788834305803405</v>
      </c>
    </row>
    <row r="8" spans="1:5" ht="19.149999999999999" customHeight="1" x14ac:dyDescent="0.25">
      <c r="A8" s="145" t="s">
        <v>214</v>
      </c>
      <c r="B8" s="149" t="s">
        <v>750</v>
      </c>
      <c r="C8" s="150">
        <v>5173.598</v>
      </c>
      <c r="D8" s="150">
        <v>3215.51206</v>
      </c>
      <c r="E8" s="146">
        <f t="shared" ref="E8:E71" si="0">D8/C8*100</f>
        <v>62.152336922969276</v>
      </c>
    </row>
    <row r="9" spans="1:5" ht="37.15" customHeight="1" x14ac:dyDescent="0.25">
      <c r="A9" s="145" t="s">
        <v>256</v>
      </c>
      <c r="B9" s="149" t="s">
        <v>751</v>
      </c>
      <c r="C9" s="150">
        <v>5173.598</v>
      </c>
      <c r="D9" s="150">
        <v>3215.51206</v>
      </c>
      <c r="E9" s="146">
        <f t="shared" si="0"/>
        <v>62.152336922969276</v>
      </c>
    </row>
    <row r="10" spans="1:5" ht="27" customHeight="1" x14ac:dyDescent="0.25">
      <c r="A10" s="145" t="s">
        <v>258</v>
      </c>
      <c r="B10" s="149" t="s">
        <v>752</v>
      </c>
      <c r="C10" s="150">
        <v>5173.598</v>
      </c>
      <c r="D10" s="150">
        <v>3215.51206</v>
      </c>
      <c r="E10" s="146">
        <f t="shared" si="0"/>
        <v>62.152336922969276</v>
      </c>
    </row>
    <row r="11" spans="1:5" ht="23.45" customHeight="1" x14ac:dyDescent="0.25">
      <c r="A11" s="145" t="s">
        <v>260</v>
      </c>
      <c r="B11" s="149" t="s">
        <v>753</v>
      </c>
      <c r="C11" s="150">
        <v>4255.7</v>
      </c>
      <c r="D11" s="150">
        <v>2803.4062899999999</v>
      </c>
      <c r="E11" s="146">
        <f t="shared" si="0"/>
        <v>65.874152078388988</v>
      </c>
    </row>
    <row r="12" spans="1:5" ht="57" customHeight="1" x14ac:dyDescent="0.25">
      <c r="A12" s="145" t="s">
        <v>221</v>
      </c>
      <c r="B12" s="149" t="s">
        <v>754</v>
      </c>
      <c r="C12" s="150">
        <v>4255.7</v>
      </c>
      <c r="D12" s="150">
        <v>2803.4062899999999</v>
      </c>
      <c r="E12" s="146">
        <f t="shared" si="0"/>
        <v>65.874152078388988</v>
      </c>
    </row>
    <row r="13" spans="1:5" ht="23.45" customHeight="1" x14ac:dyDescent="0.25">
      <c r="A13" s="145" t="s">
        <v>263</v>
      </c>
      <c r="B13" s="149" t="s">
        <v>755</v>
      </c>
      <c r="C13" s="150">
        <v>917.89800000000002</v>
      </c>
      <c r="D13" s="150">
        <v>412.10577000000001</v>
      </c>
      <c r="E13" s="146">
        <f t="shared" si="0"/>
        <v>44.896684598942365</v>
      </c>
    </row>
    <row r="14" spans="1:5" ht="55.9" customHeight="1" x14ac:dyDescent="0.25">
      <c r="A14" s="145" t="s">
        <v>221</v>
      </c>
      <c r="B14" s="149" t="s">
        <v>756</v>
      </c>
      <c r="C14" s="150">
        <v>60</v>
      </c>
      <c r="D14" s="150" t="s">
        <v>757</v>
      </c>
      <c r="E14" s="146">
        <f t="shared" si="0"/>
        <v>0</v>
      </c>
    </row>
    <row r="15" spans="1:5" ht="25.9" customHeight="1" x14ac:dyDescent="0.25">
      <c r="A15" s="145" t="s">
        <v>236</v>
      </c>
      <c r="B15" s="149" t="s">
        <v>758</v>
      </c>
      <c r="C15" s="150">
        <v>850.89800000000002</v>
      </c>
      <c r="D15" s="150">
        <v>407.10577000000001</v>
      </c>
      <c r="E15" s="146">
        <f t="shared" si="0"/>
        <v>47.844250427195739</v>
      </c>
    </row>
    <row r="16" spans="1:5" ht="16.899999999999999" customHeight="1" x14ac:dyDescent="0.25">
      <c r="A16" s="145" t="s">
        <v>247</v>
      </c>
      <c r="B16" s="149" t="s">
        <v>759</v>
      </c>
      <c r="C16" s="150">
        <v>7</v>
      </c>
      <c r="D16" s="150">
        <v>5</v>
      </c>
      <c r="E16" s="146">
        <f t="shared" si="0"/>
        <v>71.428571428571431</v>
      </c>
    </row>
    <row r="17" spans="1:5" ht="13.9" customHeight="1" x14ac:dyDescent="0.25">
      <c r="A17" s="145" t="s">
        <v>284</v>
      </c>
      <c r="B17" s="149" t="s">
        <v>760</v>
      </c>
      <c r="C17" s="150">
        <v>18</v>
      </c>
      <c r="D17" s="150" t="s">
        <v>757</v>
      </c>
      <c r="E17" s="146">
        <f t="shared" si="0"/>
        <v>0</v>
      </c>
    </row>
    <row r="18" spans="1:5" ht="45" customHeight="1" x14ac:dyDescent="0.25">
      <c r="A18" s="145" t="s">
        <v>1213</v>
      </c>
      <c r="B18" s="149" t="s">
        <v>761</v>
      </c>
      <c r="C18" s="150">
        <v>15</v>
      </c>
      <c r="D18" s="150" t="s">
        <v>757</v>
      </c>
      <c r="E18" s="146">
        <f t="shared" si="0"/>
        <v>0</v>
      </c>
    </row>
    <row r="19" spans="1:5" ht="45.6" customHeight="1" x14ac:dyDescent="0.25">
      <c r="A19" s="145" t="s">
        <v>762</v>
      </c>
      <c r="B19" s="149" t="s">
        <v>763</v>
      </c>
      <c r="C19" s="150">
        <v>15</v>
      </c>
      <c r="D19" s="150" t="s">
        <v>757</v>
      </c>
      <c r="E19" s="146">
        <f t="shared" si="0"/>
        <v>0</v>
      </c>
    </row>
    <row r="20" spans="1:5" ht="36.6" customHeight="1" x14ac:dyDescent="0.25">
      <c r="A20" s="145" t="s">
        <v>289</v>
      </c>
      <c r="B20" s="149" t="s">
        <v>764</v>
      </c>
      <c r="C20" s="150">
        <v>15</v>
      </c>
      <c r="D20" s="150" t="s">
        <v>757</v>
      </c>
      <c r="E20" s="146">
        <f t="shared" si="0"/>
        <v>0</v>
      </c>
    </row>
    <row r="21" spans="1:5" ht="23.45" customHeight="1" x14ac:dyDescent="0.25">
      <c r="A21" s="145" t="s">
        <v>236</v>
      </c>
      <c r="B21" s="149" t="s">
        <v>765</v>
      </c>
      <c r="C21" s="150">
        <v>15</v>
      </c>
      <c r="D21" s="150" t="s">
        <v>757</v>
      </c>
      <c r="E21" s="146">
        <f t="shared" si="0"/>
        <v>0</v>
      </c>
    </row>
    <row r="22" spans="1:5" ht="24" customHeight="1" x14ac:dyDescent="0.25">
      <c r="A22" s="145" t="s">
        <v>293</v>
      </c>
      <c r="B22" s="149" t="s">
        <v>766</v>
      </c>
      <c r="C22" s="150">
        <v>3</v>
      </c>
      <c r="D22" s="150" t="s">
        <v>757</v>
      </c>
      <c r="E22" s="146">
        <f t="shared" si="0"/>
        <v>0</v>
      </c>
    </row>
    <row r="23" spans="1:5" ht="35.450000000000003" customHeight="1" x14ac:dyDescent="0.25">
      <c r="A23" s="145" t="s">
        <v>295</v>
      </c>
      <c r="B23" s="149" t="s">
        <v>767</v>
      </c>
      <c r="C23" s="150">
        <v>3</v>
      </c>
      <c r="D23" s="150" t="s">
        <v>757</v>
      </c>
      <c r="E23" s="146">
        <f t="shared" si="0"/>
        <v>0</v>
      </c>
    </row>
    <row r="24" spans="1:5" ht="19.149999999999999" customHeight="1" x14ac:dyDescent="0.25">
      <c r="A24" s="145" t="s">
        <v>298</v>
      </c>
      <c r="B24" s="149" t="s">
        <v>768</v>
      </c>
      <c r="C24" s="150">
        <v>3</v>
      </c>
      <c r="D24" s="150" t="s">
        <v>757</v>
      </c>
      <c r="E24" s="146">
        <f t="shared" si="0"/>
        <v>0</v>
      </c>
    </row>
    <row r="25" spans="1:5" ht="18.600000000000001" customHeight="1" x14ac:dyDescent="0.25">
      <c r="A25" s="145" t="s">
        <v>303</v>
      </c>
      <c r="B25" s="149" t="s">
        <v>769</v>
      </c>
      <c r="C25" s="150">
        <v>750.8</v>
      </c>
      <c r="D25" s="150">
        <v>327.35637000000003</v>
      </c>
      <c r="E25" s="146">
        <f t="shared" si="0"/>
        <v>43.60100825785829</v>
      </c>
    </row>
    <row r="26" spans="1:5" ht="15.6" customHeight="1" x14ac:dyDescent="0.25">
      <c r="A26" s="145" t="s">
        <v>305</v>
      </c>
      <c r="B26" s="149" t="s">
        <v>770</v>
      </c>
      <c r="C26" s="150">
        <v>750.8</v>
      </c>
      <c r="D26" s="150">
        <v>327.35637000000003</v>
      </c>
      <c r="E26" s="146">
        <f t="shared" si="0"/>
        <v>43.60100825785829</v>
      </c>
    </row>
    <row r="27" spans="1:5" ht="30.6" customHeight="1" x14ac:dyDescent="0.25">
      <c r="A27" s="145" t="s">
        <v>311</v>
      </c>
      <c r="B27" s="149" t="s">
        <v>771</v>
      </c>
      <c r="C27" s="150">
        <v>750.8</v>
      </c>
      <c r="D27" s="150">
        <v>327.35637000000003</v>
      </c>
      <c r="E27" s="146">
        <f t="shared" si="0"/>
        <v>43.60100825785829</v>
      </c>
    </row>
    <row r="28" spans="1:5" ht="17.45" customHeight="1" x14ac:dyDescent="0.25">
      <c r="A28" s="145" t="s">
        <v>298</v>
      </c>
      <c r="B28" s="149" t="s">
        <v>772</v>
      </c>
      <c r="C28" s="150">
        <v>750.8</v>
      </c>
      <c r="D28" s="150">
        <v>327.35637000000003</v>
      </c>
      <c r="E28" s="146">
        <f t="shared" si="0"/>
        <v>43.60100825785829</v>
      </c>
    </row>
    <row r="29" spans="1:5" ht="37.15" customHeight="1" x14ac:dyDescent="0.25">
      <c r="A29" s="145" t="s">
        <v>689</v>
      </c>
      <c r="B29" s="149" t="s">
        <v>773</v>
      </c>
      <c r="C29" s="150">
        <v>12759.977000000001</v>
      </c>
      <c r="D29" s="150">
        <v>6730.7996300000004</v>
      </c>
      <c r="E29" s="146">
        <f t="shared" si="0"/>
        <v>52.749308482295852</v>
      </c>
    </row>
    <row r="30" spans="1:5" ht="38.450000000000003" customHeight="1" x14ac:dyDescent="0.25">
      <c r="A30" s="145" t="s">
        <v>691</v>
      </c>
      <c r="B30" s="149" t="s">
        <v>774</v>
      </c>
      <c r="C30" s="150">
        <v>12131.2</v>
      </c>
      <c r="D30" s="150">
        <v>6730.7996300000004</v>
      </c>
      <c r="E30" s="146">
        <f t="shared" si="0"/>
        <v>55.483378643497758</v>
      </c>
    </row>
    <row r="31" spans="1:5" ht="24.6" customHeight="1" x14ac:dyDescent="0.25">
      <c r="A31" s="145" t="s">
        <v>694</v>
      </c>
      <c r="B31" s="149" t="s">
        <v>775</v>
      </c>
      <c r="C31" s="150">
        <v>5913.2</v>
      </c>
      <c r="D31" s="150">
        <v>4017.6996300000001</v>
      </c>
      <c r="E31" s="146">
        <f t="shared" si="0"/>
        <v>67.94459226814584</v>
      </c>
    </row>
    <row r="32" spans="1:5" ht="17.45" customHeight="1" x14ac:dyDescent="0.25">
      <c r="A32" s="145" t="s">
        <v>298</v>
      </c>
      <c r="B32" s="149" t="s">
        <v>776</v>
      </c>
      <c r="C32" s="150">
        <v>5913.2</v>
      </c>
      <c r="D32" s="150">
        <v>4017.6996300000001</v>
      </c>
      <c r="E32" s="146">
        <f t="shared" si="0"/>
        <v>67.94459226814584</v>
      </c>
    </row>
    <row r="33" spans="1:5" ht="22.15" customHeight="1" x14ac:dyDescent="0.25">
      <c r="A33" s="145" t="s">
        <v>700</v>
      </c>
      <c r="B33" s="149" t="s">
        <v>777</v>
      </c>
      <c r="C33" s="150">
        <v>6218</v>
      </c>
      <c r="D33" s="150">
        <v>1534</v>
      </c>
      <c r="E33" s="146">
        <f t="shared" si="0"/>
        <v>24.670311997426825</v>
      </c>
    </row>
    <row r="34" spans="1:5" ht="13.15" customHeight="1" x14ac:dyDescent="0.25">
      <c r="A34" s="145" t="s">
        <v>298</v>
      </c>
      <c r="B34" s="149" t="s">
        <v>778</v>
      </c>
      <c r="C34" s="150">
        <v>6218</v>
      </c>
      <c r="D34" s="150">
        <v>2713.1</v>
      </c>
      <c r="E34" s="146">
        <f t="shared" si="0"/>
        <v>43.633000964940493</v>
      </c>
    </row>
    <row r="35" spans="1:5" ht="24.6" customHeight="1" x14ac:dyDescent="0.25">
      <c r="A35" s="145" t="s">
        <v>703</v>
      </c>
      <c r="B35" s="149" t="s">
        <v>779</v>
      </c>
      <c r="C35" s="150">
        <v>628.77700000000004</v>
      </c>
      <c r="D35" s="150">
        <v>264.56599999999997</v>
      </c>
      <c r="E35" s="146">
        <f t="shared" si="0"/>
        <v>42.076284596923863</v>
      </c>
    </row>
    <row r="36" spans="1:5" ht="35.450000000000003" customHeight="1" x14ac:dyDescent="0.25">
      <c r="A36" s="145" t="s">
        <v>554</v>
      </c>
      <c r="B36" s="149" t="s">
        <v>780</v>
      </c>
      <c r="C36" s="150">
        <v>264.89999999999998</v>
      </c>
      <c r="D36" s="150" t="s">
        <v>757</v>
      </c>
      <c r="E36" s="146">
        <f t="shared" si="0"/>
        <v>0</v>
      </c>
    </row>
    <row r="37" spans="1:5" ht="19.149999999999999" customHeight="1" x14ac:dyDescent="0.25">
      <c r="A37" s="145" t="s">
        <v>298</v>
      </c>
      <c r="B37" s="149" t="s">
        <v>781</v>
      </c>
      <c r="C37" s="150">
        <v>264.89999999999998</v>
      </c>
      <c r="D37" s="150" t="s">
        <v>757</v>
      </c>
      <c r="E37" s="146">
        <f t="shared" si="0"/>
        <v>0</v>
      </c>
    </row>
    <row r="38" spans="1:5" ht="25.9" customHeight="1" x14ac:dyDescent="0.25">
      <c r="A38" s="145" t="s">
        <v>708</v>
      </c>
      <c r="B38" s="149" t="s">
        <v>782</v>
      </c>
      <c r="C38" s="150">
        <v>317.67700000000002</v>
      </c>
      <c r="D38" s="150">
        <v>264.56599999999997</v>
      </c>
      <c r="E38" s="146">
        <f t="shared" si="0"/>
        <v>83.281446248862821</v>
      </c>
    </row>
    <row r="39" spans="1:5" ht="19.149999999999999" customHeight="1" x14ac:dyDescent="0.25">
      <c r="A39" s="145" t="s">
        <v>298</v>
      </c>
      <c r="B39" s="149" t="s">
        <v>783</v>
      </c>
      <c r="C39" s="150">
        <v>317.67700000000002</v>
      </c>
      <c r="D39" s="150">
        <v>264.56599999999997</v>
      </c>
      <c r="E39" s="146">
        <f t="shared" si="0"/>
        <v>83.281446248862821</v>
      </c>
    </row>
    <row r="40" spans="1:5" ht="38.450000000000003" customHeight="1" x14ac:dyDescent="0.25">
      <c r="A40" s="145" t="s">
        <v>711</v>
      </c>
      <c r="B40" s="149" t="s">
        <v>784</v>
      </c>
      <c r="C40" s="150">
        <v>46.2</v>
      </c>
      <c r="D40" s="150" t="s">
        <v>757</v>
      </c>
      <c r="E40" s="146">
        <f t="shared" si="0"/>
        <v>0</v>
      </c>
    </row>
    <row r="41" spans="1:5" ht="18" customHeight="1" x14ac:dyDescent="0.25">
      <c r="A41" s="145" t="s">
        <v>298</v>
      </c>
      <c r="B41" s="149" t="s">
        <v>785</v>
      </c>
      <c r="C41" s="150">
        <v>46.2</v>
      </c>
      <c r="D41" s="150" t="s">
        <v>757</v>
      </c>
      <c r="E41" s="146">
        <f t="shared" si="0"/>
        <v>0</v>
      </c>
    </row>
    <row r="42" spans="1:5" ht="22.5" x14ac:dyDescent="0.25">
      <c r="A42" s="144" t="s">
        <v>786</v>
      </c>
      <c r="B42" s="147" t="s">
        <v>207</v>
      </c>
      <c r="C42" s="148">
        <v>11759.263999999999</v>
      </c>
      <c r="D42" s="148">
        <v>7692.4530000000004</v>
      </c>
      <c r="E42" s="156">
        <f t="shared" si="0"/>
        <v>65.416109375552765</v>
      </c>
    </row>
    <row r="43" spans="1:5" x14ac:dyDescent="0.25">
      <c r="A43" s="145" t="s">
        <v>214</v>
      </c>
      <c r="B43" s="149" t="s">
        <v>750</v>
      </c>
      <c r="C43" s="150">
        <v>11759.263999999999</v>
      </c>
      <c r="D43" s="150">
        <v>7692.4530000000004</v>
      </c>
      <c r="E43" s="146">
        <f t="shared" si="0"/>
        <v>65.416109375552765</v>
      </c>
    </row>
    <row r="44" spans="1:5" x14ac:dyDescent="0.25">
      <c r="A44" s="145" t="s">
        <v>284</v>
      </c>
      <c r="B44" s="149" t="s">
        <v>760</v>
      </c>
      <c r="C44" s="150">
        <v>11759.263999999999</v>
      </c>
      <c r="D44" s="150">
        <v>7692.4530000000004</v>
      </c>
      <c r="E44" s="146">
        <f t="shared" si="0"/>
        <v>65.416109375552765</v>
      </c>
    </row>
    <row r="45" spans="1:5" ht="56.45" customHeight="1" x14ac:dyDescent="0.25">
      <c r="A45" s="145" t="s">
        <v>221</v>
      </c>
      <c r="B45" s="149" t="s">
        <v>787</v>
      </c>
      <c r="C45" s="150">
        <v>10499.263999999999</v>
      </c>
      <c r="D45" s="150">
        <v>7255.8180000000002</v>
      </c>
      <c r="E45" s="146">
        <f t="shared" si="0"/>
        <v>69.107872704220043</v>
      </c>
    </row>
    <row r="46" spans="1:5" ht="22.5" x14ac:dyDescent="0.25">
      <c r="A46" s="145" t="s">
        <v>236</v>
      </c>
      <c r="B46" s="149" t="s">
        <v>788</v>
      </c>
      <c r="C46" s="150">
        <v>1260</v>
      </c>
      <c r="D46" s="150">
        <v>436.63499999999999</v>
      </c>
      <c r="E46" s="146">
        <f t="shared" si="0"/>
        <v>34.653571428571425</v>
      </c>
    </row>
    <row r="47" spans="1:5" x14ac:dyDescent="0.25">
      <c r="A47" s="144" t="s">
        <v>789</v>
      </c>
      <c r="B47" s="147" t="s">
        <v>207</v>
      </c>
      <c r="C47" s="148">
        <v>90302.786890000003</v>
      </c>
      <c r="D47" s="148">
        <v>41916.166469999996</v>
      </c>
      <c r="E47" s="156">
        <f t="shared" si="0"/>
        <v>46.41735644444627</v>
      </c>
    </row>
    <row r="48" spans="1:5" x14ac:dyDescent="0.25">
      <c r="A48" s="145" t="s">
        <v>214</v>
      </c>
      <c r="B48" s="149" t="s">
        <v>790</v>
      </c>
      <c r="C48" s="150">
        <v>20121.492979999999</v>
      </c>
      <c r="D48" s="150">
        <v>11615.274950000001</v>
      </c>
      <c r="E48" s="146">
        <f t="shared" si="0"/>
        <v>57.725711315483117</v>
      </c>
    </row>
    <row r="49" spans="1:5" ht="33.75" x14ac:dyDescent="0.25">
      <c r="A49" s="145" t="s">
        <v>216</v>
      </c>
      <c r="B49" s="149" t="s">
        <v>791</v>
      </c>
      <c r="C49" s="150">
        <v>1107.751</v>
      </c>
      <c r="D49" s="150">
        <v>574.57012999999995</v>
      </c>
      <c r="E49" s="146">
        <f t="shared" si="0"/>
        <v>51.868166221470346</v>
      </c>
    </row>
    <row r="50" spans="1:5" ht="45" x14ac:dyDescent="0.25">
      <c r="A50" s="145" t="s">
        <v>218</v>
      </c>
      <c r="B50" s="149" t="s">
        <v>792</v>
      </c>
      <c r="C50" s="150">
        <v>1107.751</v>
      </c>
      <c r="D50" s="150">
        <v>574.57012999999995</v>
      </c>
      <c r="E50" s="146">
        <f t="shared" si="0"/>
        <v>51.868166221470346</v>
      </c>
    </row>
    <row r="51" spans="1:5" ht="22.5" x14ac:dyDescent="0.25">
      <c r="A51" s="145" t="s">
        <v>220</v>
      </c>
      <c r="B51" s="149" t="s">
        <v>793</v>
      </c>
      <c r="C51" s="150">
        <v>1107.751</v>
      </c>
      <c r="D51" s="150">
        <v>574.57012999999995</v>
      </c>
      <c r="E51" s="146">
        <f t="shared" si="0"/>
        <v>51.868166221470346</v>
      </c>
    </row>
    <row r="52" spans="1:5" ht="56.25" x14ac:dyDescent="0.25">
      <c r="A52" s="145" t="s">
        <v>221</v>
      </c>
      <c r="B52" s="149" t="s">
        <v>794</v>
      </c>
      <c r="C52" s="150">
        <v>1107.751</v>
      </c>
      <c r="D52" s="150">
        <v>574.57012999999995</v>
      </c>
      <c r="E52" s="146">
        <f t="shared" si="0"/>
        <v>51.868166221470346</v>
      </c>
    </row>
    <row r="53" spans="1:5" ht="45" x14ac:dyDescent="0.25">
      <c r="A53" s="145" t="s">
        <v>238</v>
      </c>
      <c r="B53" s="149" t="s">
        <v>795</v>
      </c>
      <c r="C53" s="150">
        <v>20107.659</v>
      </c>
      <c r="D53" s="150">
        <v>11615.273999999999</v>
      </c>
      <c r="E53" s="146">
        <f t="shared" si="0"/>
        <v>57.765421623670854</v>
      </c>
    </row>
    <row r="54" spans="1:5" ht="45" x14ac:dyDescent="0.25">
      <c r="A54" s="145" t="s">
        <v>218</v>
      </c>
      <c r="B54" s="149" t="s">
        <v>796</v>
      </c>
      <c r="C54" s="150">
        <v>20107.659</v>
      </c>
      <c r="D54" s="150">
        <v>11615.273999999999</v>
      </c>
      <c r="E54" s="146">
        <f t="shared" si="0"/>
        <v>57.765421623670854</v>
      </c>
    </row>
    <row r="55" spans="1:5" ht="33.75" x14ac:dyDescent="0.25">
      <c r="A55" s="145" t="s">
        <v>241</v>
      </c>
      <c r="B55" s="149" t="s">
        <v>797</v>
      </c>
      <c r="C55" s="150">
        <v>16187.744000000001</v>
      </c>
      <c r="D55" s="150">
        <v>9351.5779999999995</v>
      </c>
      <c r="E55" s="146">
        <f t="shared" si="0"/>
        <v>57.769495242820732</v>
      </c>
    </row>
    <row r="56" spans="1:5" ht="56.25" x14ac:dyDescent="0.25">
      <c r="A56" s="145" t="s">
        <v>221</v>
      </c>
      <c r="B56" s="149" t="s">
        <v>798</v>
      </c>
      <c r="C56" s="150">
        <v>16187.744000000001</v>
      </c>
      <c r="D56" s="150">
        <v>9351.5779999999995</v>
      </c>
      <c r="E56" s="146">
        <f t="shared" si="0"/>
        <v>57.769495242820732</v>
      </c>
    </row>
    <row r="57" spans="1:5" ht="33.75" x14ac:dyDescent="0.25">
      <c r="A57" s="145" t="s">
        <v>244</v>
      </c>
      <c r="B57" s="149" t="s">
        <v>799</v>
      </c>
      <c r="C57" s="150">
        <v>3569.8609799999999</v>
      </c>
      <c r="D57" s="150">
        <v>1775.8524199999999</v>
      </c>
      <c r="E57" s="146">
        <f t="shared" si="0"/>
        <v>49.745702422283124</v>
      </c>
    </row>
    <row r="58" spans="1:5" ht="22.5" x14ac:dyDescent="0.25">
      <c r="A58" s="145" t="s">
        <v>236</v>
      </c>
      <c r="B58" s="149" t="s">
        <v>800</v>
      </c>
      <c r="C58" s="150">
        <v>3343.07186</v>
      </c>
      <c r="D58" s="150">
        <v>1881.45299</v>
      </c>
      <c r="E58" s="146">
        <f t="shared" si="0"/>
        <v>56.279166849856466</v>
      </c>
    </row>
    <row r="59" spans="1:5" x14ac:dyDescent="0.25">
      <c r="A59" s="145" t="s">
        <v>247</v>
      </c>
      <c r="B59" s="149" t="s">
        <v>801</v>
      </c>
      <c r="C59" s="150">
        <v>576.84334000000001</v>
      </c>
      <c r="D59" s="150">
        <v>382.24333999999999</v>
      </c>
      <c r="E59" s="146">
        <f t="shared" si="0"/>
        <v>66.264670750987605</v>
      </c>
    </row>
    <row r="60" spans="1:5" x14ac:dyDescent="0.25">
      <c r="A60" s="145" t="s">
        <v>249</v>
      </c>
      <c r="B60" s="149" t="s">
        <v>802</v>
      </c>
      <c r="C60" s="150">
        <v>10.199999999999999</v>
      </c>
      <c r="D60" s="150" t="s">
        <v>757</v>
      </c>
      <c r="E60" s="146">
        <f t="shared" si="0"/>
        <v>0</v>
      </c>
    </row>
    <row r="61" spans="1:5" x14ac:dyDescent="0.25">
      <c r="A61" s="145" t="s">
        <v>251</v>
      </c>
      <c r="B61" s="149" t="s">
        <v>803</v>
      </c>
      <c r="C61" s="150">
        <v>10.199999999999999</v>
      </c>
      <c r="D61" s="150" t="s">
        <v>757</v>
      </c>
      <c r="E61" s="146">
        <f t="shared" si="0"/>
        <v>0</v>
      </c>
    </row>
    <row r="62" spans="1:5" ht="45" x14ac:dyDescent="0.25">
      <c r="A62" s="145" t="s">
        <v>253</v>
      </c>
      <c r="B62" s="149" t="s">
        <v>804</v>
      </c>
      <c r="C62" s="150">
        <v>10.199999999999999</v>
      </c>
      <c r="D62" s="150" t="s">
        <v>757</v>
      </c>
      <c r="E62" s="146">
        <f t="shared" si="0"/>
        <v>0</v>
      </c>
    </row>
    <row r="63" spans="1:5" ht="22.5" x14ac:dyDescent="0.25">
      <c r="A63" s="145" t="s">
        <v>236</v>
      </c>
      <c r="B63" s="149" t="s">
        <v>805</v>
      </c>
      <c r="C63" s="150">
        <v>10.199999999999999</v>
      </c>
      <c r="D63" s="150" t="s">
        <v>757</v>
      </c>
      <c r="E63" s="146">
        <f t="shared" si="0"/>
        <v>0</v>
      </c>
    </row>
    <row r="64" spans="1:5" ht="22.5" x14ac:dyDescent="0.25">
      <c r="A64" s="145" t="s">
        <v>276</v>
      </c>
      <c r="B64" s="149" t="s">
        <v>806</v>
      </c>
      <c r="C64" s="150">
        <v>1215</v>
      </c>
      <c r="D64" s="150" t="s">
        <v>757</v>
      </c>
      <c r="E64" s="146">
        <f t="shared" si="0"/>
        <v>0</v>
      </c>
    </row>
    <row r="65" spans="1:5" ht="33.75" x14ac:dyDescent="0.25">
      <c r="A65" s="145" t="s">
        <v>278</v>
      </c>
      <c r="B65" s="149" t="s">
        <v>807</v>
      </c>
      <c r="C65" s="150">
        <v>1215</v>
      </c>
      <c r="D65" s="150" t="s">
        <v>757</v>
      </c>
      <c r="E65" s="146">
        <f t="shared" si="0"/>
        <v>0</v>
      </c>
    </row>
    <row r="66" spans="1:5" ht="33.75" x14ac:dyDescent="0.25">
      <c r="A66" s="145" t="s">
        <v>808</v>
      </c>
      <c r="B66" s="149" t="s">
        <v>809</v>
      </c>
      <c r="C66" s="150">
        <v>1215</v>
      </c>
      <c r="D66" s="150" t="s">
        <v>757</v>
      </c>
      <c r="E66" s="146">
        <f t="shared" si="0"/>
        <v>0</v>
      </c>
    </row>
    <row r="67" spans="1:5" ht="33.75" x14ac:dyDescent="0.25">
      <c r="A67" s="145" t="s">
        <v>808</v>
      </c>
      <c r="B67" s="149" t="s">
        <v>810</v>
      </c>
      <c r="C67" s="150">
        <v>1215</v>
      </c>
      <c r="D67" s="150" t="s">
        <v>757</v>
      </c>
      <c r="E67" s="146">
        <f t="shared" si="0"/>
        <v>0</v>
      </c>
    </row>
    <row r="68" spans="1:5" x14ac:dyDescent="0.25">
      <c r="A68" s="145" t="s">
        <v>247</v>
      </c>
      <c r="B68" s="149" t="s">
        <v>811</v>
      </c>
      <c r="C68" s="150">
        <v>1215</v>
      </c>
      <c r="D68" s="150" t="s">
        <v>757</v>
      </c>
      <c r="E68" s="146">
        <f t="shared" si="0"/>
        <v>0</v>
      </c>
    </row>
    <row r="69" spans="1:5" x14ac:dyDescent="0.25">
      <c r="A69" s="145" t="s">
        <v>812</v>
      </c>
      <c r="B69" s="149" t="s">
        <v>813</v>
      </c>
      <c r="C69" s="150">
        <v>362</v>
      </c>
      <c r="D69" s="150" t="s">
        <v>757</v>
      </c>
      <c r="E69" s="146">
        <f t="shared" si="0"/>
        <v>0</v>
      </c>
    </row>
    <row r="70" spans="1:5" ht="22.5" x14ac:dyDescent="0.25">
      <c r="A70" s="145" t="s">
        <v>293</v>
      </c>
      <c r="B70" s="149" t="s">
        <v>814</v>
      </c>
      <c r="C70" s="150">
        <v>362</v>
      </c>
      <c r="D70" s="150" t="s">
        <v>757</v>
      </c>
      <c r="E70" s="146">
        <f t="shared" si="0"/>
        <v>0</v>
      </c>
    </row>
    <row r="71" spans="1:5" ht="22.5" x14ac:dyDescent="0.25">
      <c r="A71" s="145" t="s">
        <v>281</v>
      </c>
      <c r="B71" s="149" t="s">
        <v>815</v>
      </c>
      <c r="C71" s="150">
        <v>362</v>
      </c>
      <c r="D71" s="150" t="s">
        <v>757</v>
      </c>
      <c r="E71" s="146">
        <f t="shared" si="0"/>
        <v>0</v>
      </c>
    </row>
    <row r="72" spans="1:5" x14ac:dyDescent="0.25">
      <c r="A72" s="145" t="s">
        <v>247</v>
      </c>
      <c r="B72" s="149" t="s">
        <v>816</v>
      </c>
      <c r="C72" s="150">
        <v>362</v>
      </c>
      <c r="D72" s="150" t="s">
        <v>757</v>
      </c>
      <c r="E72" s="146">
        <f t="shared" ref="E72:E135" si="1">D72/C72*100</f>
        <v>0</v>
      </c>
    </row>
    <row r="73" spans="1:5" x14ac:dyDescent="0.25">
      <c r="A73" s="145" t="s">
        <v>284</v>
      </c>
      <c r="B73" s="149" t="s">
        <v>817</v>
      </c>
      <c r="C73" s="150">
        <v>701</v>
      </c>
      <c r="D73" s="150">
        <v>438.44799999999998</v>
      </c>
      <c r="E73" s="146">
        <f t="shared" si="1"/>
        <v>62.546077032810267</v>
      </c>
    </row>
    <row r="74" spans="1:5" ht="45" x14ac:dyDescent="0.25">
      <c r="A74" s="145" t="s">
        <v>1238</v>
      </c>
      <c r="B74" s="149" t="s">
        <v>818</v>
      </c>
      <c r="C74" s="150">
        <v>100</v>
      </c>
      <c r="D74" s="150">
        <v>100</v>
      </c>
      <c r="E74" s="146">
        <f t="shared" si="1"/>
        <v>100</v>
      </c>
    </row>
    <row r="75" spans="1:5" ht="33.75" x14ac:dyDescent="0.25">
      <c r="A75" s="145" t="s">
        <v>1237</v>
      </c>
      <c r="B75" s="149" t="s">
        <v>819</v>
      </c>
      <c r="C75" s="150">
        <v>100</v>
      </c>
      <c r="D75" s="150">
        <v>100</v>
      </c>
      <c r="E75" s="146">
        <f t="shared" si="1"/>
        <v>100</v>
      </c>
    </row>
    <row r="76" spans="1:5" x14ac:dyDescent="0.25">
      <c r="A76" s="145" t="s">
        <v>247</v>
      </c>
      <c r="B76" s="149" t="s">
        <v>820</v>
      </c>
      <c r="C76" s="150">
        <v>100</v>
      </c>
      <c r="D76" s="150">
        <v>100</v>
      </c>
      <c r="E76" s="146">
        <f t="shared" si="1"/>
        <v>100</v>
      </c>
    </row>
    <row r="77" spans="1:5" ht="22.5" x14ac:dyDescent="0.25">
      <c r="A77" s="145" t="s">
        <v>293</v>
      </c>
      <c r="B77" s="149" t="s">
        <v>821</v>
      </c>
      <c r="C77" s="150">
        <v>601</v>
      </c>
      <c r="D77" s="150">
        <v>338.44799999999998</v>
      </c>
      <c r="E77" s="146">
        <f t="shared" si="1"/>
        <v>56.314143094841931</v>
      </c>
    </row>
    <row r="78" spans="1:5" ht="33.75" x14ac:dyDescent="0.25">
      <c r="A78" s="145" t="s">
        <v>295</v>
      </c>
      <c r="B78" s="149" t="s">
        <v>822</v>
      </c>
      <c r="C78" s="150">
        <v>1</v>
      </c>
      <c r="D78" s="150" t="s">
        <v>757</v>
      </c>
      <c r="E78" s="146">
        <f t="shared" si="1"/>
        <v>0</v>
      </c>
    </row>
    <row r="79" spans="1:5" ht="22.5" x14ac:dyDescent="0.25">
      <c r="A79" s="145" t="s">
        <v>236</v>
      </c>
      <c r="B79" s="149" t="s">
        <v>823</v>
      </c>
      <c r="C79" s="150">
        <v>1</v>
      </c>
      <c r="D79" s="150" t="s">
        <v>757</v>
      </c>
      <c r="E79" s="146">
        <f t="shared" si="1"/>
        <v>0</v>
      </c>
    </row>
    <row r="80" spans="1:5" ht="33.75" x14ac:dyDescent="0.25">
      <c r="A80" s="145" t="s">
        <v>300</v>
      </c>
      <c r="B80" s="149" t="s">
        <v>824</v>
      </c>
      <c r="C80" s="150">
        <v>600</v>
      </c>
      <c r="D80" s="150">
        <v>338.44799999999998</v>
      </c>
      <c r="E80" s="146">
        <f t="shared" si="1"/>
        <v>56.407999999999994</v>
      </c>
    </row>
    <row r="81" spans="1:5" ht="56.25" x14ac:dyDescent="0.25">
      <c r="A81" s="145" t="s">
        <v>221</v>
      </c>
      <c r="B81" s="149" t="s">
        <v>825</v>
      </c>
      <c r="C81" s="150">
        <v>600</v>
      </c>
      <c r="D81" s="150">
        <v>338.44799999999998</v>
      </c>
      <c r="E81" s="146">
        <f t="shared" si="1"/>
        <v>56.407999999999994</v>
      </c>
    </row>
    <row r="82" spans="1:5" x14ac:dyDescent="0.25">
      <c r="A82" s="145" t="s">
        <v>303</v>
      </c>
      <c r="B82" s="149" t="s">
        <v>826</v>
      </c>
      <c r="C82" s="150">
        <v>625.6</v>
      </c>
      <c r="D82" s="150">
        <v>319.13400000000001</v>
      </c>
      <c r="E82" s="146">
        <f t="shared" si="1"/>
        <v>51.012468030690542</v>
      </c>
    </row>
    <row r="83" spans="1:5" x14ac:dyDescent="0.25">
      <c r="A83" s="145" t="s">
        <v>305</v>
      </c>
      <c r="B83" s="149" t="s">
        <v>827</v>
      </c>
      <c r="C83" s="150">
        <v>625.6</v>
      </c>
      <c r="D83" s="150">
        <v>319.13400000000001</v>
      </c>
      <c r="E83" s="146">
        <f t="shared" si="1"/>
        <v>51.012468030690542</v>
      </c>
    </row>
    <row r="84" spans="1:5" ht="22.5" x14ac:dyDescent="0.25">
      <c r="A84" s="145" t="s">
        <v>307</v>
      </c>
      <c r="B84" s="149" t="s">
        <v>828</v>
      </c>
      <c r="C84" s="150">
        <v>625.6</v>
      </c>
      <c r="D84" s="150">
        <v>319.13400000000001</v>
      </c>
      <c r="E84" s="146">
        <f t="shared" si="1"/>
        <v>51.012468030690542</v>
      </c>
    </row>
    <row r="85" spans="1:5" x14ac:dyDescent="0.25">
      <c r="A85" s="145" t="s">
        <v>309</v>
      </c>
      <c r="B85" s="149" t="s">
        <v>829</v>
      </c>
      <c r="C85" s="150">
        <v>625.6</v>
      </c>
      <c r="D85" s="150">
        <v>319.13400000000001</v>
      </c>
      <c r="E85" s="146">
        <f t="shared" si="1"/>
        <v>51.012468030690542</v>
      </c>
    </row>
    <row r="86" spans="1:5" ht="33.75" x14ac:dyDescent="0.25">
      <c r="A86" s="145" t="s">
        <v>311</v>
      </c>
      <c r="B86" s="149" t="s">
        <v>830</v>
      </c>
      <c r="C86" s="150">
        <v>625.6</v>
      </c>
      <c r="D86" s="150">
        <v>319.13400000000001</v>
      </c>
      <c r="E86" s="146">
        <f t="shared" si="1"/>
        <v>51.012468030690542</v>
      </c>
    </row>
    <row r="87" spans="1:5" ht="56.25" x14ac:dyDescent="0.25">
      <c r="A87" s="145" t="s">
        <v>221</v>
      </c>
      <c r="B87" s="149" t="s">
        <v>831</v>
      </c>
      <c r="C87" s="150">
        <v>600.096</v>
      </c>
      <c r="D87" s="150">
        <v>319.13400000000001</v>
      </c>
      <c r="E87" s="146">
        <f t="shared" si="1"/>
        <v>53.180491121420573</v>
      </c>
    </row>
    <row r="88" spans="1:5" ht="22.5" x14ac:dyDescent="0.25">
      <c r="A88" s="145" t="s">
        <v>236</v>
      </c>
      <c r="B88" s="149" t="s">
        <v>832</v>
      </c>
      <c r="C88" s="150">
        <v>25.504000000000001</v>
      </c>
      <c r="D88" s="150" t="s">
        <v>757</v>
      </c>
      <c r="E88" s="146">
        <f t="shared" si="1"/>
        <v>0</v>
      </c>
    </row>
    <row r="89" spans="1:5" ht="22.5" x14ac:dyDescent="0.25">
      <c r="A89" s="145" t="s">
        <v>316</v>
      </c>
      <c r="B89" s="149" t="s">
        <v>833</v>
      </c>
      <c r="C89" s="195">
        <v>4803</v>
      </c>
      <c r="D89" s="150">
        <v>1889.915</v>
      </c>
      <c r="E89" s="146">
        <f t="shared" si="1"/>
        <v>39.348636268998547</v>
      </c>
    </row>
    <row r="90" spans="1:5" x14ac:dyDescent="0.25">
      <c r="A90" s="145" t="s">
        <v>318</v>
      </c>
      <c r="B90" s="149" t="s">
        <v>834</v>
      </c>
      <c r="C90" s="150">
        <v>3098</v>
      </c>
      <c r="D90" s="150">
        <v>1706.7149999999999</v>
      </c>
      <c r="E90" s="146">
        <f t="shared" si="1"/>
        <v>55.090865074241449</v>
      </c>
    </row>
    <row r="91" spans="1:5" ht="33.75" x14ac:dyDescent="0.25">
      <c r="A91" s="145" t="s">
        <v>320</v>
      </c>
      <c r="B91" s="149" t="s">
        <v>835</v>
      </c>
      <c r="C91" s="150">
        <v>3098</v>
      </c>
      <c r="D91" s="150">
        <v>1706.7149999999999</v>
      </c>
      <c r="E91" s="146">
        <f t="shared" si="1"/>
        <v>55.090865074241449</v>
      </c>
    </row>
    <row r="92" spans="1:5" ht="33.75" x14ac:dyDescent="0.25">
      <c r="A92" s="145" t="s">
        <v>322</v>
      </c>
      <c r="B92" s="149" t="s">
        <v>836</v>
      </c>
      <c r="C92" s="150">
        <v>3098</v>
      </c>
      <c r="D92" s="150">
        <v>1706.7149999999999</v>
      </c>
      <c r="E92" s="146">
        <f t="shared" si="1"/>
        <v>55.090865074241449</v>
      </c>
    </row>
    <row r="93" spans="1:5" ht="56.25" x14ac:dyDescent="0.25">
      <c r="A93" s="145" t="s">
        <v>221</v>
      </c>
      <c r="B93" s="149" t="s">
        <v>837</v>
      </c>
      <c r="C93" s="150">
        <v>2618</v>
      </c>
      <c r="D93" s="150">
        <v>1604.4590000000001</v>
      </c>
      <c r="E93" s="146">
        <f t="shared" si="1"/>
        <v>61.285676088617272</v>
      </c>
    </row>
    <row r="94" spans="1:5" ht="22.5" x14ac:dyDescent="0.25">
      <c r="A94" s="145" t="s">
        <v>236</v>
      </c>
      <c r="B94" s="149" t="s">
        <v>838</v>
      </c>
      <c r="C94" s="150">
        <v>480</v>
      </c>
      <c r="D94" s="150">
        <v>102.255</v>
      </c>
      <c r="E94" s="146">
        <f t="shared" si="1"/>
        <v>21.303124999999998</v>
      </c>
    </row>
    <row r="95" spans="1:5" ht="33.75" x14ac:dyDescent="0.25">
      <c r="A95" s="145" t="s">
        <v>326</v>
      </c>
      <c r="B95" s="149" t="s">
        <v>839</v>
      </c>
      <c r="C95" s="150">
        <v>1430</v>
      </c>
      <c r="D95" s="150">
        <v>168.2</v>
      </c>
      <c r="E95" s="146">
        <f t="shared" si="1"/>
        <v>11.762237762237762</v>
      </c>
    </row>
    <row r="96" spans="1:5" ht="78.75" x14ac:dyDescent="0.25">
      <c r="A96" s="145" t="s">
        <v>1214</v>
      </c>
      <c r="B96" s="149" t="s">
        <v>840</v>
      </c>
      <c r="C96" s="150">
        <v>1430</v>
      </c>
      <c r="D96" s="150">
        <v>168.2</v>
      </c>
      <c r="E96" s="146">
        <f t="shared" si="1"/>
        <v>11.762237762237762</v>
      </c>
    </row>
    <row r="97" spans="1:5" ht="67.5" x14ac:dyDescent="0.25">
      <c r="A97" s="145" t="s">
        <v>1250</v>
      </c>
      <c r="B97" s="149" t="s">
        <v>841</v>
      </c>
      <c r="C97" s="150">
        <v>430</v>
      </c>
      <c r="D97" s="150">
        <v>168.2</v>
      </c>
      <c r="E97" s="146">
        <f t="shared" si="1"/>
        <v>39.116279069767437</v>
      </c>
    </row>
    <row r="98" spans="1:5" ht="22.5" x14ac:dyDescent="0.25">
      <c r="A98" s="145" t="s">
        <v>236</v>
      </c>
      <c r="B98" s="149" t="s">
        <v>842</v>
      </c>
      <c r="C98" s="150">
        <v>430</v>
      </c>
      <c r="D98" s="150">
        <v>168.2</v>
      </c>
      <c r="E98" s="146">
        <f t="shared" si="1"/>
        <v>39.116279069767437</v>
      </c>
    </row>
    <row r="99" spans="1:5" ht="78.75" x14ac:dyDescent="0.25">
      <c r="A99" s="145" t="s">
        <v>1271</v>
      </c>
      <c r="B99" s="149" t="s">
        <v>843</v>
      </c>
      <c r="C99" s="150">
        <v>1000</v>
      </c>
      <c r="D99" s="150" t="s">
        <v>757</v>
      </c>
      <c r="E99" s="146">
        <f t="shared" si="1"/>
        <v>0</v>
      </c>
    </row>
    <row r="100" spans="1:5" ht="22.5" x14ac:dyDescent="0.25">
      <c r="A100" s="145" t="s">
        <v>236</v>
      </c>
      <c r="B100" s="149" t="s">
        <v>844</v>
      </c>
      <c r="C100" s="150">
        <v>1000</v>
      </c>
      <c r="D100" s="150" t="s">
        <v>757</v>
      </c>
      <c r="E100" s="146">
        <f t="shared" si="1"/>
        <v>0</v>
      </c>
    </row>
    <row r="101" spans="1:5" ht="33.75" x14ac:dyDescent="0.25">
      <c r="A101" s="145" t="s">
        <v>333</v>
      </c>
      <c r="B101" s="149" t="s">
        <v>845</v>
      </c>
      <c r="C101" s="150">
        <v>275</v>
      </c>
      <c r="D101" s="150">
        <v>15</v>
      </c>
      <c r="E101" s="146">
        <f t="shared" si="1"/>
        <v>5.4545454545454541</v>
      </c>
    </row>
    <row r="102" spans="1:5" ht="56.25" x14ac:dyDescent="0.25">
      <c r="A102" s="145" t="s">
        <v>1272</v>
      </c>
      <c r="B102" s="149" t="s">
        <v>846</v>
      </c>
      <c r="C102" s="150">
        <v>275</v>
      </c>
      <c r="D102" s="150">
        <v>15</v>
      </c>
      <c r="E102" s="146">
        <f t="shared" si="1"/>
        <v>5.4545454545454541</v>
      </c>
    </row>
    <row r="103" spans="1:5" ht="45" x14ac:dyDescent="0.25">
      <c r="A103" s="145" t="s">
        <v>1248</v>
      </c>
      <c r="B103" s="149" t="s">
        <v>847</v>
      </c>
      <c r="C103" s="150">
        <v>275</v>
      </c>
      <c r="D103" s="150">
        <v>15</v>
      </c>
      <c r="E103" s="146">
        <f t="shared" si="1"/>
        <v>5.4545454545454541</v>
      </c>
    </row>
    <row r="104" spans="1:5" ht="45" x14ac:dyDescent="0.25">
      <c r="A104" s="145" t="s">
        <v>1248</v>
      </c>
      <c r="B104" s="149" t="s">
        <v>848</v>
      </c>
      <c r="C104" s="150">
        <v>200</v>
      </c>
      <c r="D104" s="150" t="s">
        <v>757</v>
      </c>
      <c r="E104" s="146">
        <f t="shared" si="1"/>
        <v>0</v>
      </c>
    </row>
    <row r="105" spans="1:5" ht="22.5" x14ac:dyDescent="0.25">
      <c r="A105" s="145" t="s">
        <v>236</v>
      </c>
      <c r="B105" s="149" t="s">
        <v>849</v>
      </c>
      <c r="C105" s="150">
        <v>200</v>
      </c>
      <c r="D105" s="150" t="s">
        <v>757</v>
      </c>
      <c r="E105" s="146">
        <f t="shared" si="1"/>
        <v>0</v>
      </c>
    </row>
    <row r="106" spans="1:5" ht="33.75" x14ac:dyDescent="0.25">
      <c r="A106" s="145" t="s">
        <v>1212</v>
      </c>
      <c r="B106" s="149" t="s">
        <v>850</v>
      </c>
      <c r="C106" s="150">
        <v>75</v>
      </c>
      <c r="D106" s="150">
        <v>15</v>
      </c>
      <c r="E106" s="146">
        <f t="shared" si="1"/>
        <v>20</v>
      </c>
    </row>
    <row r="107" spans="1:5" ht="22.5" x14ac:dyDescent="0.25">
      <c r="A107" s="145" t="s">
        <v>236</v>
      </c>
      <c r="B107" s="149" t="s">
        <v>851</v>
      </c>
      <c r="C107" s="150">
        <v>75</v>
      </c>
      <c r="D107" s="150">
        <v>15</v>
      </c>
      <c r="E107" s="146">
        <f t="shared" si="1"/>
        <v>20</v>
      </c>
    </row>
    <row r="108" spans="1:5" x14ac:dyDescent="0.25">
      <c r="A108" s="145" t="s">
        <v>341</v>
      </c>
      <c r="B108" s="149" t="s">
        <v>852</v>
      </c>
      <c r="C108" s="196">
        <v>15126.50088</v>
      </c>
      <c r="D108" s="150">
        <v>2435.1929599999999</v>
      </c>
      <c r="E108" s="146">
        <f t="shared" si="1"/>
        <v>16.098851805309252</v>
      </c>
    </row>
    <row r="109" spans="1:5" x14ac:dyDescent="0.25">
      <c r="A109" s="145" t="s">
        <v>343</v>
      </c>
      <c r="B109" s="149" t="s">
        <v>853</v>
      </c>
      <c r="C109" s="150">
        <v>2253.1999999999998</v>
      </c>
      <c r="D109" s="150" t="s">
        <v>757</v>
      </c>
      <c r="E109" s="146">
        <f t="shared" si="1"/>
        <v>0</v>
      </c>
    </row>
    <row r="110" spans="1:5" ht="56.25" x14ac:dyDescent="0.25">
      <c r="A110" s="145" t="s">
        <v>1239</v>
      </c>
      <c r="B110" s="149" t="s">
        <v>854</v>
      </c>
      <c r="C110" s="150">
        <v>2253.1999999999998</v>
      </c>
      <c r="D110" s="150" t="s">
        <v>757</v>
      </c>
      <c r="E110" s="146">
        <f t="shared" si="1"/>
        <v>0</v>
      </c>
    </row>
    <row r="111" spans="1:5" ht="33.75" x14ac:dyDescent="0.25">
      <c r="A111" s="145" t="s">
        <v>351</v>
      </c>
      <c r="B111" s="149" t="s">
        <v>855</v>
      </c>
      <c r="C111" s="150">
        <v>2253.1999999999998</v>
      </c>
      <c r="D111" s="150" t="s">
        <v>757</v>
      </c>
      <c r="E111" s="146">
        <f t="shared" si="1"/>
        <v>0</v>
      </c>
    </row>
    <row r="112" spans="1:5" ht="23.25" x14ac:dyDescent="0.25">
      <c r="A112" s="145" t="s">
        <v>236</v>
      </c>
      <c r="B112" s="149" t="s">
        <v>856</v>
      </c>
      <c r="C112" s="150">
        <v>2253.1999999999998</v>
      </c>
      <c r="D112" s="150" t="s">
        <v>757</v>
      </c>
      <c r="E112" s="146">
        <f t="shared" si="1"/>
        <v>0</v>
      </c>
    </row>
    <row r="113" spans="1:5" x14ac:dyDescent="0.25">
      <c r="A113" s="145" t="s">
        <v>362</v>
      </c>
      <c r="B113" s="149" t="s">
        <v>857</v>
      </c>
      <c r="C113" s="150">
        <v>1791</v>
      </c>
      <c r="D113" s="150">
        <v>837.05016999999998</v>
      </c>
      <c r="E113" s="146">
        <f t="shared" si="1"/>
        <v>46.736469570072586</v>
      </c>
    </row>
    <row r="114" spans="1:5" ht="45" x14ac:dyDescent="0.25">
      <c r="A114" s="145" t="s">
        <v>1246</v>
      </c>
      <c r="B114" s="149" t="s">
        <v>858</v>
      </c>
      <c r="C114" s="150">
        <v>1791</v>
      </c>
      <c r="D114" s="150">
        <v>837.05016999999998</v>
      </c>
      <c r="E114" s="146">
        <f t="shared" si="1"/>
        <v>46.736469570072586</v>
      </c>
    </row>
    <row r="115" spans="1:5" ht="33.75" x14ac:dyDescent="0.25">
      <c r="A115" s="145" t="s">
        <v>1273</v>
      </c>
      <c r="B115" s="149" t="s">
        <v>859</v>
      </c>
      <c r="C115" s="150">
        <v>1791</v>
      </c>
      <c r="D115" s="150">
        <v>837.05016999999998</v>
      </c>
      <c r="E115" s="146">
        <f t="shared" si="1"/>
        <v>46.736469570072586</v>
      </c>
    </row>
    <row r="116" spans="1:5" ht="33.75" x14ac:dyDescent="0.25">
      <c r="A116" s="145" t="s">
        <v>1245</v>
      </c>
      <c r="B116" s="149" t="s">
        <v>860</v>
      </c>
      <c r="C116" s="150">
        <v>1791</v>
      </c>
      <c r="D116" s="150">
        <v>837.05016999999998</v>
      </c>
      <c r="E116" s="146">
        <f t="shared" si="1"/>
        <v>46.736469570072586</v>
      </c>
    </row>
    <row r="117" spans="1:5" ht="22.5" x14ac:dyDescent="0.25">
      <c r="A117" s="145" t="s">
        <v>236</v>
      </c>
      <c r="B117" s="149" t="s">
        <v>861</v>
      </c>
      <c r="C117" s="150">
        <v>1791</v>
      </c>
      <c r="D117" s="150">
        <v>837.05016999999998</v>
      </c>
      <c r="E117" s="146">
        <f t="shared" si="1"/>
        <v>46.736469570072586</v>
      </c>
    </row>
    <row r="118" spans="1:5" ht="22.5" x14ac:dyDescent="0.25">
      <c r="A118" s="145" t="s">
        <v>368</v>
      </c>
      <c r="B118" s="149" t="s">
        <v>862</v>
      </c>
      <c r="C118" s="150">
        <v>11408.846659999999</v>
      </c>
      <c r="D118" s="150">
        <v>4494.8962600000004</v>
      </c>
      <c r="E118" s="146">
        <f t="shared" si="1"/>
        <v>39.398340550577622</v>
      </c>
    </row>
    <row r="119" spans="1:5" ht="45" x14ac:dyDescent="0.25">
      <c r="A119" s="145" t="s">
        <v>1218</v>
      </c>
      <c r="B119" s="149" t="s">
        <v>863</v>
      </c>
      <c r="C119" s="150">
        <v>790.44578000000001</v>
      </c>
      <c r="D119" s="150">
        <v>304.57400000000001</v>
      </c>
      <c r="E119" s="146">
        <f t="shared" si="1"/>
        <v>38.531928148190005</v>
      </c>
    </row>
    <row r="120" spans="1:5" ht="22.5" x14ac:dyDescent="0.25">
      <c r="A120" s="145" t="s">
        <v>371</v>
      </c>
      <c r="B120" s="149" t="s">
        <v>864</v>
      </c>
      <c r="C120" s="150">
        <v>790.44578000000001</v>
      </c>
      <c r="D120" s="150">
        <v>304.57400000000001</v>
      </c>
      <c r="E120" s="146">
        <f t="shared" si="1"/>
        <v>38.531928148190005</v>
      </c>
    </row>
    <row r="121" spans="1:5" ht="45" x14ac:dyDescent="0.25">
      <c r="A121" s="145" t="s">
        <v>1244</v>
      </c>
      <c r="B121" s="149" t="s">
        <v>865</v>
      </c>
      <c r="C121" s="150">
        <v>360.02800000000002</v>
      </c>
      <c r="D121" s="150">
        <v>304.57400000000001</v>
      </c>
      <c r="E121" s="146">
        <f t="shared" si="1"/>
        <v>84.597309098181256</v>
      </c>
    </row>
    <row r="122" spans="1:5" ht="22.5" x14ac:dyDescent="0.25">
      <c r="A122" s="145" t="s">
        <v>236</v>
      </c>
      <c r="B122" s="149" t="s">
        <v>866</v>
      </c>
      <c r="C122" s="150">
        <v>360.02800000000002</v>
      </c>
      <c r="D122" s="150">
        <v>304.57400000000001</v>
      </c>
      <c r="E122" s="146">
        <f t="shared" si="1"/>
        <v>84.597309098181256</v>
      </c>
    </row>
    <row r="123" spans="1:5" ht="45" x14ac:dyDescent="0.25">
      <c r="A123" s="145" t="s">
        <v>1243</v>
      </c>
      <c r="B123" s="149" t="s">
        <v>867</v>
      </c>
      <c r="C123" s="150">
        <v>39</v>
      </c>
      <c r="D123" s="150" t="s">
        <v>757</v>
      </c>
      <c r="E123" s="146">
        <f t="shared" si="1"/>
        <v>0</v>
      </c>
    </row>
    <row r="124" spans="1:5" ht="22.5" x14ac:dyDescent="0.25">
      <c r="A124" s="145" t="s">
        <v>236</v>
      </c>
      <c r="B124" s="149" t="s">
        <v>868</v>
      </c>
      <c r="C124" s="150">
        <v>39</v>
      </c>
      <c r="D124" s="150" t="s">
        <v>757</v>
      </c>
      <c r="E124" s="146">
        <f t="shared" si="1"/>
        <v>0</v>
      </c>
    </row>
    <row r="125" spans="1:5" ht="33.75" x14ac:dyDescent="0.25">
      <c r="A125" s="145" t="s">
        <v>377</v>
      </c>
      <c r="B125" s="149" t="s">
        <v>869</v>
      </c>
      <c r="C125" s="150">
        <v>272.017</v>
      </c>
      <c r="D125" s="150" t="s">
        <v>757</v>
      </c>
      <c r="E125" s="146">
        <f t="shared" si="1"/>
        <v>0</v>
      </c>
    </row>
    <row r="126" spans="1:5" ht="22.5" x14ac:dyDescent="0.25">
      <c r="A126" s="145" t="s">
        <v>236</v>
      </c>
      <c r="B126" s="149" t="s">
        <v>870</v>
      </c>
      <c r="C126" s="150">
        <v>272.017</v>
      </c>
      <c r="D126" s="150" t="s">
        <v>757</v>
      </c>
      <c r="E126" s="146">
        <f t="shared" si="1"/>
        <v>0</v>
      </c>
    </row>
    <row r="127" spans="1:5" ht="45" x14ac:dyDescent="0.25">
      <c r="A127" s="145" t="s">
        <v>380</v>
      </c>
      <c r="B127" s="149" t="s">
        <v>871</v>
      </c>
      <c r="C127" s="150">
        <v>119.4</v>
      </c>
      <c r="D127" s="150" t="s">
        <v>757</v>
      </c>
      <c r="E127" s="146">
        <f t="shared" si="1"/>
        <v>0</v>
      </c>
    </row>
    <row r="128" spans="1:5" ht="22.5" x14ac:dyDescent="0.25">
      <c r="A128" s="145" t="s">
        <v>236</v>
      </c>
      <c r="B128" s="149" t="s">
        <v>872</v>
      </c>
      <c r="C128" s="150">
        <v>119.4</v>
      </c>
      <c r="D128" s="150" t="s">
        <v>757</v>
      </c>
      <c r="E128" s="146">
        <f t="shared" si="1"/>
        <v>0</v>
      </c>
    </row>
    <row r="129" spans="1:5" ht="45" x14ac:dyDescent="0.25">
      <c r="A129" s="145" t="s">
        <v>1242</v>
      </c>
      <c r="B129" s="149" t="s">
        <v>873</v>
      </c>
      <c r="C129" s="150">
        <v>150</v>
      </c>
      <c r="D129" s="150">
        <v>16</v>
      </c>
      <c r="E129" s="146">
        <f t="shared" si="1"/>
        <v>10.666666666666668</v>
      </c>
    </row>
    <row r="130" spans="1:5" ht="45" x14ac:dyDescent="0.25">
      <c r="A130" s="145" t="s">
        <v>1274</v>
      </c>
      <c r="B130" s="149" t="s">
        <v>874</v>
      </c>
      <c r="C130" s="150">
        <v>150</v>
      </c>
      <c r="D130" s="150">
        <v>16</v>
      </c>
      <c r="E130" s="146">
        <f t="shared" si="1"/>
        <v>10.666666666666668</v>
      </c>
    </row>
    <row r="131" spans="1:5" ht="23.25" x14ac:dyDescent="0.25">
      <c r="A131" s="145" t="s">
        <v>236</v>
      </c>
      <c r="B131" s="149" t="s">
        <v>875</v>
      </c>
      <c r="C131" s="150">
        <v>150</v>
      </c>
      <c r="D131" s="150">
        <v>16</v>
      </c>
      <c r="E131" s="146">
        <f t="shared" si="1"/>
        <v>10.666666666666668</v>
      </c>
    </row>
    <row r="132" spans="1:5" ht="33.75" x14ac:dyDescent="0.25">
      <c r="A132" s="145" t="s">
        <v>1240</v>
      </c>
      <c r="B132" s="149" t="s">
        <v>876</v>
      </c>
      <c r="C132" s="150">
        <v>5</v>
      </c>
      <c r="D132" s="150" t="s">
        <v>757</v>
      </c>
      <c r="E132" s="146">
        <f t="shared" si="1"/>
        <v>0</v>
      </c>
    </row>
    <row r="133" spans="1:5" ht="33.75" x14ac:dyDescent="0.25">
      <c r="A133" s="145" t="s">
        <v>1216</v>
      </c>
      <c r="B133" s="149" t="s">
        <v>877</v>
      </c>
      <c r="C133" s="150">
        <v>5</v>
      </c>
      <c r="D133" s="150" t="s">
        <v>757</v>
      </c>
      <c r="E133" s="146">
        <f t="shared" si="1"/>
        <v>0</v>
      </c>
    </row>
    <row r="134" spans="1:5" ht="22.5" x14ac:dyDescent="0.25">
      <c r="A134" s="145" t="s">
        <v>236</v>
      </c>
      <c r="B134" s="149" t="s">
        <v>878</v>
      </c>
      <c r="C134" s="150">
        <v>5</v>
      </c>
      <c r="D134" s="150" t="s">
        <v>757</v>
      </c>
      <c r="E134" s="146">
        <f t="shared" si="1"/>
        <v>0</v>
      </c>
    </row>
    <row r="135" spans="1:5" ht="56.25" x14ac:dyDescent="0.25">
      <c r="A135" s="145" t="s">
        <v>1239</v>
      </c>
      <c r="B135" s="149" t="s">
        <v>879</v>
      </c>
      <c r="C135" s="150">
        <v>1298.3</v>
      </c>
      <c r="D135" s="150">
        <v>129.4101</v>
      </c>
      <c r="E135" s="146">
        <f t="shared" si="1"/>
        <v>9.9676577062312255</v>
      </c>
    </row>
    <row r="136" spans="1:5" ht="56.25" x14ac:dyDescent="0.25">
      <c r="A136" s="145" t="s">
        <v>1217</v>
      </c>
      <c r="B136" s="149" t="s">
        <v>880</v>
      </c>
      <c r="C136" s="150">
        <v>1298.3</v>
      </c>
      <c r="D136" s="150">
        <v>188.23</v>
      </c>
      <c r="E136" s="146">
        <f t="shared" ref="E136:E199" si="2">D136/C136*100</f>
        <v>14.498189940691674</v>
      </c>
    </row>
    <row r="137" spans="1:5" ht="22.5" x14ac:dyDescent="0.25">
      <c r="A137" s="145" t="s">
        <v>236</v>
      </c>
      <c r="B137" s="149" t="s">
        <v>881</v>
      </c>
      <c r="C137" s="150">
        <v>1298.3</v>
      </c>
      <c r="D137" s="150">
        <v>188.23</v>
      </c>
      <c r="E137" s="146">
        <f t="shared" si="2"/>
        <v>14.498189940691674</v>
      </c>
    </row>
    <row r="138" spans="1:5" ht="45" x14ac:dyDescent="0.25">
      <c r="A138" s="145" t="s">
        <v>1238</v>
      </c>
      <c r="B138" s="149" t="s">
        <v>882</v>
      </c>
      <c r="C138" s="150">
        <v>9152.10088</v>
      </c>
      <c r="D138" s="150">
        <v>3973.0919600000002</v>
      </c>
      <c r="E138" s="146">
        <f t="shared" si="2"/>
        <v>43.411802515008993</v>
      </c>
    </row>
    <row r="139" spans="1:5" ht="33.75" x14ac:dyDescent="0.25">
      <c r="A139" s="145" t="s">
        <v>1275</v>
      </c>
      <c r="B139" s="149" t="s">
        <v>883</v>
      </c>
      <c r="C139" s="150">
        <v>9152.10088</v>
      </c>
      <c r="D139" s="150">
        <v>3973.0919600000002</v>
      </c>
      <c r="E139" s="146">
        <f t="shared" si="2"/>
        <v>43.411802515008993</v>
      </c>
    </row>
    <row r="140" spans="1:5" ht="56.25" x14ac:dyDescent="0.25">
      <c r="A140" s="145" t="s">
        <v>221</v>
      </c>
      <c r="B140" s="149" t="s">
        <v>884</v>
      </c>
      <c r="C140" s="150">
        <v>7627.89</v>
      </c>
      <c r="D140" s="150">
        <v>3241.52765</v>
      </c>
      <c r="E140" s="146">
        <f t="shared" si="2"/>
        <v>42.495731453914516</v>
      </c>
    </row>
    <row r="141" spans="1:5" ht="22.5" x14ac:dyDescent="0.25">
      <c r="A141" s="145" t="s">
        <v>236</v>
      </c>
      <c r="B141" s="149" t="s">
        <v>885</v>
      </c>
      <c r="C141" s="150">
        <v>1524.2108800000001</v>
      </c>
      <c r="D141" s="150">
        <v>731.56430999999998</v>
      </c>
      <c r="E141" s="146">
        <f t="shared" si="2"/>
        <v>47.996266107220016</v>
      </c>
    </row>
    <row r="142" spans="1:5" ht="22.5" x14ac:dyDescent="0.25">
      <c r="A142" s="145" t="s">
        <v>293</v>
      </c>
      <c r="B142" s="149" t="s">
        <v>886</v>
      </c>
      <c r="C142" s="150">
        <v>13</v>
      </c>
      <c r="D142" s="150">
        <v>13</v>
      </c>
      <c r="E142" s="146">
        <f t="shared" si="2"/>
        <v>100</v>
      </c>
    </row>
    <row r="143" spans="1:5" ht="22.5" x14ac:dyDescent="0.25">
      <c r="A143" s="145" t="s">
        <v>281</v>
      </c>
      <c r="B143" s="149" t="s">
        <v>887</v>
      </c>
      <c r="C143" s="150">
        <v>13</v>
      </c>
      <c r="D143" s="150">
        <v>13</v>
      </c>
      <c r="E143" s="146">
        <f t="shared" si="2"/>
        <v>100</v>
      </c>
    </row>
    <row r="144" spans="1:5" ht="22.5" x14ac:dyDescent="0.25">
      <c r="A144" s="145" t="s">
        <v>236</v>
      </c>
      <c r="B144" s="149" t="s">
        <v>888</v>
      </c>
      <c r="C144" s="150">
        <v>13</v>
      </c>
      <c r="D144" s="150">
        <v>13</v>
      </c>
      <c r="E144" s="146">
        <f t="shared" si="2"/>
        <v>100</v>
      </c>
    </row>
    <row r="145" spans="1:5" x14ac:dyDescent="0.25">
      <c r="A145" s="145" t="s">
        <v>401</v>
      </c>
      <c r="B145" s="149" t="s">
        <v>889</v>
      </c>
      <c r="C145" s="195">
        <v>16078.103999999999</v>
      </c>
      <c r="D145" s="150">
        <v>7764.4650000000001</v>
      </c>
      <c r="E145" s="146">
        <f t="shared" si="2"/>
        <v>48.292168031753</v>
      </c>
    </row>
    <row r="146" spans="1:5" x14ac:dyDescent="0.25">
      <c r="A146" s="145" t="s">
        <v>403</v>
      </c>
      <c r="B146" s="149" t="s">
        <v>890</v>
      </c>
      <c r="C146" s="150">
        <v>11371.822</v>
      </c>
      <c r="D146" s="150">
        <v>6652.4289600000002</v>
      </c>
      <c r="E146" s="146">
        <f t="shared" si="2"/>
        <v>58.499235742522174</v>
      </c>
    </row>
    <row r="147" spans="1:5" ht="56.25" x14ac:dyDescent="0.25">
      <c r="A147" s="145" t="s">
        <v>1236</v>
      </c>
      <c r="B147" s="149" t="s">
        <v>891</v>
      </c>
      <c r="C147" s="150">
        <v>4853.8220000000001</v>
      </c>
      <c r="D147" s="150">
        <v>134.428</v>
      </c>
      <c r="E147" s="146">
        <f t="shared" si="2"/>
        <v>2.769528837275038</v>
      </c>
    </row>
    <row r="148" spans="1:5" ht="22.5" x14ac:dyDescent="0.25">
      <c r="A148" s="145" t="s">
        <v>406</v>
      </c>
      <c r="B148" s="149" t="s">
        <v>892</v>
      </c>
      <c r="C148" s="150">
        <v>734.92200000000003</v>
      </c>
      <c r="D148" s="150">
        <v>66.900000000000006</v>
      </c>
      <c r="E148" s="146">
        <f t="shared" si="2"/>
        <v>9.1030068497065013</v>
      </c>
    </row>
    <row r="149" spans="1:5" ht="56.25" x14ac:dyDescent="0.25">
      <c r="A149" s="145" t="s">
        <v>1235</v>
      </c>
      <c r="B149" s="149" t="s">
        <v>893</v>
      </c>
      <c r="C149" s="150">
        <v>734.92200000000003</v>
      </c>
      <c r="D149" s="150">
        <v>66.900000000000006</v>
      </c>
      <c r="E149" s="146">
        <f t="shared" si="2"/>
        <v>9.1030068497065013</v>
      </c>
    </row>
    <row r="150" spans="1:5" ht="22.5" x14ac:dyDescent="0.25">
      <c r="A150" s="145" t="s">
        <v>236</v>
      </c>
      <c r="B150" s="149" t="s">
        <v>894</v>
      </c>
      <c r="C150" s="150">
        <v>734.92200000000003</v>
      </c>
      <c r="D150" s="150">
        <v>66.900000000000006</v>
      </c>
      <c r="E150" s="146">
        <f t="shared" si="2"/>
        <v>9.1030068497065013</v>
      </c>
    </row>
    <row r="151" spans="1:5" x14ac:dyDescent="0.25">
      <c r="A151" s="145" t="s">
        <v>895</v>
      </c>
      <c r="B151" s="149" t="s">
        <v>896</v>
      </c>
      <c r="C151" s="150">
        <v>6518</v>
      </c>
      <c r="D151" s="150">
        <v>6518</v>
      </c>
      <c r="E151" s="146">
        <f t="shared" si="2"/>
        <v>100</v>
      </c>
    </row>
    <row r="152" spans="1:5" x14ac:dyDescent="0.25">
      <c r="A152" s="145" t="s">
        <v>895</v>
      </c>
      <c r="B152" s="149" t="s">
        <v>897</v>
      </c>
      <c r="C152" s="150">
        <v>6518</v>
      </c>
      <c r="D152" s="150">
        <v>6518</v>
      </c>
      <c r="E152" s="146">
        <f t="shared" si="2"/>
        <v>100</v>
      </c>
    </row>
    <row r="153" spans="1:5" x14ac:dyDescent="0.25">
      <c r="A153" s="145" t="s">
        <v>895</v>
      </c>
      <c r="B153" s="149" t="s">
        <v>898</v>
      </c>
      <c r="C153" s="150">
        <v>6518</v>
      </c>
      <c r="D153" s="150">
        <v>6518</v>
      </c>
      <c r="E153" s="146">
        <f t="shared" si="2"/>
        <v>100</v>
      </c>
    </row>
    <row r="154" spans="1:5" ht="67.5" x14ac:dyDescent="0.25">
      <c r="A154" s="145" t="s">
        <v>410</v>
      </c>
      <c r="B154" s="149" t="s">
        <v>899</v>
      </c>
      <c r="C154" s="150">
        <v>6518</v>
      </c>
      <c r="D154" s="150">
        <v>6518</v>
      </c>
      <c r="E154" s="146">
        <f t="shared" si="2"/>
        <v>100</v>
      </c>
    </row>
    <row r="155" spans="1:5" x14ac:dyDescent="0.25">
      <c r="A155" s="145" t="s">
        <v>247</v>
      </c>
      <c r="B155" s="149" t="s">
        <v>900</v>
      </c>
      <c r="C155" s="150">
        <v>6518</v>
      </c>
      <c r="D155" s="150">
        <v>6518</v>
      </c>
      <c r="E155" s="146">
        <f t="shared" si="2"/>
        <v>100</v>
      </c>
    </row>
    <row r="156" spans="1:5" x14ac:dyDescent="0.25">
      <c r="A156" s="145" t="s">
        <v>413</v>
      </c>
      <c r="B156" s="149" t="s">
        <v>901</v>
      </c>
      <c r="C156" s="150">
        <v>4706.2828</v>
      </c>
      <c r="D156" s="150">
        <v>1112.037</v>
      </c>
      <c r="E156" s="146">
        <f t="shared" si="2"/>
        <v>23.628775559343779</v>
      </c>
    </row>
    <row r="157" spans="1:5" ht="67.5" x14ac:dyDescent="0.25">
      <c r="A157" s="145" t="s">
        <v>1228</v>
      </c>
      <c r="B157" s="149" t="s">
        <v>902</v>
      </c>
      <c r="C157" s="150">
        <v>1714.2828</v>
      </c>
      <c r="D157" s="150" t="s">
        <v>757</v>
      </c>
      <c r="E157" s="146">
        <f t="shared" si="2"/>
        <v>0</v>
      </c>
    </row>
    <row r="158" spans="1:5" ht="23.25" x14ac:dyDescent="0.25">
      <c r="A158" s="145" t="s">
        <v>416</v>
      </c>
      <c r="B158" s="149" t="s">
        <v>903</v>
      </c>
      <c r="C158" s="150">
        <v>1714.2828</v>
      </c>
      <c r="D158" s="150" t="s">
        <v>757</v>
      </c>
      <c r="E158" s="146">
        <f t="shared" si="2"/>
        <v>0</v>
      </c>
    </row>
    <row r="159" spans="1:5" ht="23.25" x14ac:dyDescent="0.25">
      <c r="A159" s="145" t="s">
        <v>236</v>
      </c>
      <c r="B159" s="149" t="s">
        <v>904</v>
      </c>
      <c r="C159" s="150">
        <v>1714.2828</v>
      </c>
      <c r="D159" s="150" t="s">
        <v>757</v>
      </c>
      <c r="E159" s="146">
        <f t="shared" si="2"/>
        <v>0</v>
      </c>
    </row>
    <row r="160" spans="1:5" x14ac:dyDescent="0.25">
      <c r="A160" s="145" t="s">
        <v>419</v>
      </c>
      <c r="B160" s="149" t="s">
        <v>905</v>
      </c>
      <c r="C160" s="150">
        <v>2042</v>
      </c>
      <c r="D160" s="150">
        <v>593.81691999999998</v>
      </c>
      <c r="E160" s="146">
        <f t="shared" si="2"/>
        <v>29.080162585700293</v>
      </c>
    </row>
    <row r="161" spans="1:5" ht="22.5" x14ac:dyDescent="0.25">
      <c r="A161" s="145" t="s">
        <v>236</v>
      </c>
      <c r="B161" s="149" t="s">
        <v>906</v>
      </c>
      <c r="C161" s="150">
        <v>2042</v>
      </c>
      <c r="D161" s="150">
        <v>593.81691999999998</v>
      </c>
      <c r="E161" s="146">
        <f t="shared" si="2"/>
        <v>29.080162585700293</v>
      </c>
    </row>
    <row r="162" spans="1:5" ht="22.5" x14ac:dyDescent="0.25">
      <c r="A162" s="145" t="s">
        <v>422</v>
      </c>
      <c r="B162" s="149" t="s">
        <v>907</v>
      </c>
      <c r="C162" s="150">
        <v>950</v>
      </c>
      <c r="D162" s="150">
        <v>518.22</v>
      </c>
      <c r="E162" s="146">
        <f t="shared" si="2"/>
        <v>54.549473684210525</v>
      </c>
    </row>
    <row r="163" spans="1:5" ht="22.5" x14ac:dyDescent="0.25">
      <c r="A163" s="145" t="s">
        <v>424</v>
      </c>
      <c r="B163" s="149" t="s">
        <v>908</v>
      </c>
      <c r="C163" s="150">
        <v>950</v>
      </c>
      <c r="D163" s="150">
        <v>518.22</v>
      </c>
      <c r="E163" s="146">
        <f t="shared" si="2"/>
        <v>54.549473684210525</v>
      </c>
    </row>
    <row r="164" spans="1:5" ht="22.5" x14ac:dyDescent="0.25">
      <c r="A164" s="145" t="s">
        <v>236</v>
      </c>
      <c r="B164" s="149" t="s">
        <v>909</v>
      </c>
      <c r="C164" s="150">
        <v>950</v>
      </c>
      <c r="D164" s="150">
        <v>518.22</v>
      </c>
      <c r="E164" s="146">
        <f t="shared" si="2"/>
        <v>54.549473684210525</v>
      </c>
    </row>
    <row r="165" spans="1:5" x14ac:dyDescent="0.25">
      <c r="A165" s="145" t="s">
        <v>427</v>
      </c>
      <c r="B165" s="149" t="s">
        <v>910</v>
      </c>
      <c r="C165" s="150">
        <v>4520</v>
      </c>
      <c r="D165" s="150" t="s">
        <v>757</v>
      </c>
      <c r="E165" s="146">
        <f t="shared" si="2"/>
        <v>0</v>
      </c>
    </row>
    <row r="166" spans="1:5" ht="22.5" x14ac:dyDescent="0.25">
      <c r="A166" s="145" t="s">
        <v>429</v>
      </c>
      <c r="B166" s="149" t="s">
        <v>911</v>
      </c>
      <c r="C166" s="150">
        <v>4520</v>
      </c>
      <c r="D166" s="150" t="s">
        <v>757</v>
      </c>
      <c r="E166" s="146">
        <f t="shared" si="2"/>
        <v>0</v>
      </c>
    </row>
    <row r="167" spans="1:5" ht="33.75" x14ac:dyDescent="0.25">
      <c r="A167" s="145" t="s">
        <v>912</v>
      </c>
      <c r="B167" s="149" t="s">
        <v>913</v>
      </c>
      <c r="C167" s="150">
        <v>4520</v>
      </c>
      <c r="D167" s="150" t="s">
        <v>757</v>
      </c>
      <c r="E167" s="146">
        <f t="shared" si="2"/>
        <v>0</v>
      </c>
    </row>
    <row r="168" spans="1:5" x14ac:dyDescent="0.25">
      <c r="A168" s="145" t="s">
        <v>431</v>
      </c>
      <c r="B168" s="149" t="s">
        <v>914</v>
      </c>
      <c r="C168" s="150">
        <v>4520</v>
      </c>
      <c r="D168" s="150" t="s">
        <v>757</v>
      </c>
      <c r="E168" s="146">
        <f t="shared" si="2"/>
        <v>0</v>
      </c>
    </row>
    <row r="169" spans="1:5" ht="22.5" x14ac:dyDescent="0.25">
      <c r="A169" s="145" t="s">
        <v>236</v>
      </c>
      <c r="B169" s="149" t="s">
        <v>915</v>
      </c>
      <c r="C169" s="150">
        <v>4520</v>
      </c>
      <c r="D169" s="150" t="s">
        <v>757</v>
      </c>
      <c r="E169" s="146">
        <f t="shared" si="2"/>
        <v>0</v>
      </c>
    </row>
    <row r="170" spans="1:5" x14ac:dyDescent="0.25">
      <c r="A170" s="145" t="s">
        <v>434</v>
      </c>
      <c r="B170" s="149" t="s">
        <v>916</v>
      </c>
      <c r="C170" s="150">
        <v>2722.0630000000001</v>
      </c>
      <c r="D170" s="150">
        <v>1580.3620000000001</v>
      </c>
      <c r="E170" s="146">
        <f t="shared" si="2"/>
        <v>58.057510057629081</v>
      </c>
    </row>
    <row r="171" spans="1:5" x14ac:dyDescent="0.25">
      <c r="A171" s="145" t="s">
        <v>505</v>
      </c>
      <c r="B171" s="149" t="s">
        <v>917</v>
      </c>
      <c r="C171" s="150">
        <v>2722.0630000000001</v>
      </c>
      <c r="D171" s="150">
        <v>1580.3620000000001</v>
      </c>
      <c r="E171" s="146">
        <f t="shared" si="2"/>
        <v>58.057510057629081</v>
      </c>
    </row>
    <row r="172" spans="1:5" ht="33.75" x14ac:dyDescent="0.25">
      <c r="A172" s="145" t="s">
        <v>258</v>
      </c>
      <c r="B172" s="149" t="s">
        <v>918</v>
      </c>
      <c r="C172" s="150">
        <v>2722.0630000000001</v>
      </c>
      <c r="D172" s="150">
        <v>1075.704</v>
      </c>
      <c r="E172" s="146">
        <f t="shared" si="2"/>
        <v>39.517968540772195</v>
      </c>
    </row>
    <row r="173" spans="1:5" ht="33.75" x14ac:dyDescent="0.25">
      <c r="A173" s="145" t="s">
        <v>526</v>
      </c>
      <c r="B173" s="149" t="s">
        <v>919</v>
      </c>
      <c r="C173" s="150">
        <v>691.8</v>
      </c>
      <c r="D173" s="150">
        <v>551.08199999999999</v>
      </c>
      <c r="E173" s="146">
        <f t="shared" si="2"/>
        <v>79.659150043365131</v>
      </c>
    </row>
    <row r="174" spans="1:5" ht="56.25" x14ac:dyDescent="0.25">
      <c r="A174" s="145" t="s">
        <v>221</v>
      </c>
      <c r="B174" s="149" t="s">
        <v>920</v>
      </c>
      <c r="C174" s="150">
        <v>691.8</v>
      </c>
      <c r="D174" s="150">
        <v>551.08199999999999</v>
      </c>
      <c r="E174" s="146">
        <f t="shared" si="2"/>
        <v>79.659150043365131</v>
      </c>
    </row>
    <row r="175" spans="1:5" ht="45" x14ac:dyDescent="0.25">
      <c r="A175" s="145" t="s">
        <v>529</v>
      </c>
      <c r="B175" s="149" t="s">
        <v>921</v>
      </c>
      <c r="C175" s="150">
        <v>1295</v>
      </c>
      <c r="D175" s="150">
        <v>280.38540999999998</v>
      </c>
      <c r="E175" s="146">
        <f t="shared" si="2"/>
        <v>21.651383011583007</v>
      </c>
    </row>
    <row r="176" spans="1:5" ht="56.25" x14ac:dyDescent="0.25">
      <c r="A176" s="145" t="s">
        <v>221</v>
      </c>
      <c r="B176" s="149" t="s">
        <v>922</v>
      </c>
      <c r="C176" s="150">
        <v>1430.2629999999999</v>
      </c>
      <c r="D176" s="150">
        <v>524.62199999999996</v>
      </c>
      <c r="E176" s="146">
        <f t="shared" si="2"/>
        <v>36.680107085200412</v>
      </c>
    </row>
    <row r="177" spans="1:5" ht="22.5" x14ac:dyDescent="0.25">
      <c r="A177" s="145" t="s">
        <v>236</v>
      </c>
      <c r="B177" s="149" t="s">
        <v>923</v>
      </c>
      <c r="C177" s="150">
        <v>438.72</v>
      </c>
      <c r="D177" s="150">
        <v>190.62700000000001</v>
      </c>
      <c r="E177" s="146">
        <f t="shared" si="2"/>
        <v>43.45072027716995</v>
      </c>
    </row>
    <row r="178" spans="1:5" ht="22.5" x14ac:dyDescent="0.25">
      <c r="A178" s="145" t="s">
        <v>293</v>
      </c>
      <c r="B178" s="149" t="s">
        <v>924</v>
      </c>
      <c r="C178" s="150">
        <v>600</v>
      </c>
      <c r="D178" s="150">
        <v>504.65800000000002</v>
      </c>
      <c r="E178" s="146">
        <f t="shared" si="2"/>
        <v>84.109666666666669</v>
      </c>
    </row>
    <row r="179" spans="1:5" ht="45" x14ac:dyDescent="0.25">
      <c r="A179" s="145" t="s">
        <v>534</v>
      </c>
      <c r="B179" s="149" t="s">
        <v>925</v>
      </c>
      <c r="C179" s="150">
        <v>600</v>
      </c>
      <c r="D179" s="150">
        <v>504.65800000000002</v>
      </c>
      <c r="E179" s="146">
        <f t="shared" si="2"/>
        <v>84.109666666666669</v>
      </c>
    </row>
    <row r="180" spans="1:5" ht="56.25" x14ac:dyDescent="0.25">
      <c r="A180" s="145" t="s">
        <v>221</v>
      </c>
      <c r="B180" s="149" t="s">
        <v>926</v>
      </c>
      <c r="C180" s="150">
        <v>600</v>
      </c>
      <c r="D180" s="150">
        <v>504.65800000000002</v>
      </c>
      <c r="E180" s="146">
        <f t="shared" si="2"/>
        <v>84.109666666666669</v>
      </c>
    </row>
    <row r="181" spans="1:5" x14ac:dyDescent="0.25">
      <c r="A181" s="145" t="s">
        <v>537</v>
      </c>
      <c r="B181" s="149" t="s">
        <v>927</v>
      </c>
      <c r="C181" s="150">
        <v>816.4</v>
      </c>
      <c r="D181" s="150">
        <v>179.53188</v>
      </c>
      <c r="E181" s="146">
        <f t="shared" si="2"/>
        <v>21.990676139147478</v>
      </c>
    </row>
    <row r="182" spans="1:5" ht="33.75" x14ac:dyDescent="0.25">
      <c r="A182" s="145" t="s">
        <v>1221</v>
      </c>
      <c r="B182" s="149" t="s">
        <v>928</v>
      </c>
      <c r="C182" s="150">
        <v>150</v>
      </c>
      <c r="D182" s="150">
        <v>5.95</v>
      </c>
      <c r="E182" s="146">
        <f t="shared" si="2"/>
        <v>3.9666666666666668</v>
      </c>
    </row>
    <row r="183" spans="1:5" ht="33.75" x14ac:dyDescent="0.25">
      <c r="A183" s="145" t="s">
        <v>1234</v>
      </c>
      <c r="B183" s="149" t="s">
        <v>929</v>
      </c>
      <c r="C183" s="150">
        <v>150</v>
      </c>
      <c r="D183" s="150">
        <v>5.95</v>
      </c>
      <c r="E183" s="146">
        <f t="shared" si="2"/>
        <v>3.9666666666666668</v>
      </c>
    </row>
    <row r="184" spans="1:5" ht="33.75" x14ac:dyDescent="0.25">
      <c r="A184" s="145" t="s">
        <v>1234</v>
      </c>
      <c r="B184" s="149" t="s">
        <v>930</v>
      </c>
      <c r="C184" s="150">
        <v>150</v>
      </c>
      <c r="D184" s="150">
        <v>5.95</v>
      </c>
      <c r="E184" s="146">
        <f t="shared" si="2"/>
        <v>3.9666666666666668</v>
      </c>
    </row>
    <row r="185" spans="1:5" ht="33.75" x14ac:dyDescent="0.25">
      <c r="A185" s="145" t="s">
        <v>1234</v>
      </c>
      <c r="B185" s="149" t="s">
        <v>931</v>
      </c>
      <c r="C185" s="150">
        <v>150</v>
      </c>
      <c r="D185" s="150">
        <v>5.95</v>
      </c>
      <c r="E185" s="146">
        <f t="shared" si="2"/>
        <v>3.9666666666666668</v>
      </c>
    </row>
    <row r="186" spans="1:5" ht="22.5" x14ac:dyDescent="0.25">
      <c r="A186" s="145" t="s">
        <v>236</v>
      </c>
      <c r="B186" s="149" t="s">
        <v>932</v>
      </c>
      <c r="C186" s="150">
        <v>150</v>
      </c>
      <c r="D186" s="150">
        <v>5.95</v>
      </c>
      <c r="E186" s="146">
        <f t="shared" si="2"/>
        <v>3.9666666666666668</v>
      </c>
    </row>
    <row r="187" spans="1:5" ht="22.5" x14ac:dyDescent="0.25">
      <c r="A187" s="145" t="s">
        <v>560</v>
      </c>
      <c r="B187" s="149" t="s">
        <v>933</v>
      </c>
      <c r="C187" s="150">
        <v>666.4</v>
      </c>
      <c r="D187" s="150">
        <v>531.26400000000001</v>
      </c>
      <c r="E187" s="146">
        <f t="shared" si="2"/>
        <v>79.721488595438188</v>
      </c>
    </row>
    <row r="188" spans="1:5" ht="33.75" x14ac:dyDescent="0.25">
      <c r="A188" s="145" t="s">
        <v>258</v>
      </c>
      <c r="B188" s="149" t="s">
        <v>934</v>
      </c>
      <c r="C188" s="150">
        <v>666.4</v>
      </c>
      <c r="D188" s="150">
        <v>531.26400000000001</v>
      </c>
      <c r="E188" s="146">
        <f t="shared" si="2"/>
        <v>79.721488595438188</v>
      </c>
    </row>
    <row r="189" spans="1:5" ht="33.75" x14ac:dyDescent="0.25">
      <c r="A189" s="145" t="s">
        <v>572</v>
      </c>
      <c r="B189" s="149" t="s">
        <v>935</v>
      </c>
      <c r="C189" s="150">
        <v>666.4</v>
      </c>
      <c r="D189" s="150">
        <v>531.26400000000001</v>
      </c>
      <c r="E189" s="146">
        <f t="shared" si="2"/>
        <v>79.721488595438188</v>
      </c>
    </row>
    <row r="190" spans="1:5" ht="56.25" x14ac:dyDescent="0.25">
      <c r="A190" s="145" t="s">
        <v>221</v>
      </c>
      <c r="B190" s="149" t="s">
        <v>936</v>
      </c>
      <c r="C190" s="150">
        <v>666.4</v>
      </c>
      <c r="D190" s="150">
        <v>531.26400000000001</v>
      </c>
      <c r="E190" s="146">
        <f t="shared" si="2"/>
        <v>79.721488595438188</v>
      </c>
    </row>
    <row r="191" spans="1:5" x14ac:dyDescent="0.25">
      <c r="A191" s="145" t="s">
        <v>575</v>
      </c>
      <c r="B191" s="149" t="s">
        <v>937</v>
      </c>
      <c r="C191" s="195">
        <v>50719.771999999997</v>
      </c>
      <c r="D191" s="150">
        <v>24337.315070000001</v>
      </c>
      <c r="E191" s="146">
        <f t="shared" si="2"/>
        <v>47.983881059244517</v>
      </c>
    </row>
    <row r="192" spans="1:5" x14ac:dyDescent="0.25">
      <c r="A192" s="145" t="s">
        <v>577</v>
      </c>
      <c r="B192" s="149" t="s">
        <v>938</v>
      </c>
      <c r="C192" s="150">
        <v>10300</v>
      </c>
      <c r="D192" s="150">
        <v>4999.0309999999999</v>
      </c>
      <c r="E192" s="146">
        <f t="shared" si="2"/>
        <v>48.53428155339806</v>
      </c>
    </row>
    <row r="193" spans="1:5" x14ac:dyDescent="0.25">
      <c r="A193" s="145" t="s">
        <v>607</v>
      </c>
      <c r="B193" s="149" t="s">
        <v>939</v>
      </c>
      <c r="C193" s="150">
        <v>60</v>
      </c>
      <c r="D193" s="150">
        <v>6.15</v>
      </c>
      <c r="E193" s="146">
        <f t="shared" si="2"/>
        <v>10.25</v>
      </c>
    </row>
    <row r="194" spans="1:5" ht="22.5" x14ac:dyDescent="0.25">
      <c r="A194" s="145" t="s">
        <v>236</v>
      </c>
      <c r="B194" s="149" t="s">
        <v>940</v>
      </c>
      <c r="C194" s="150">
        <v>60</v>
      </c>
      <c r="D194" s="150">
        <v>6.15</v>
      </c>
      <c r="E194" s="146">
        <f t="shared" si="2"/>
        <v>10.25</v>
      </c>
    </row>
    <row r="195" spans="1:5" ht="22.5" x14ac:dyDescent="0.25">
      <c r="A195" s="145" t="s">
        <v>236</v>
      </c>
      <c r="B195" s="149" t="s">
        <v>941</v>
      </c>
      <c r="C195" s="150">
        <v>60</v>
      </c>
      <c r="D195" s="150">
        <v>6.15</v>
      </c>
      <c r="E195" s="146">
        <f t="shared" si="2"/>
        <v>10.25</v>
      </c>
    </row>
    <row r="196" spans="1:5" ht="67.5" x14ac:dyDescent="0.25">
      <c r="A196" s="145" t="s">
        <v>1228</v>
      </c>
      <c r="B196" s="149" t="s">
        <v>942</v>
      </c>
      <c r="C196" s="150">
        <v>9861.9</v>
      </c>
      <c r="D196" s="150">
        <v>4709.098</v>
      </c>
      <c r="E196" s="146">
        <f t="shared" si="2"/>
        <v>47.750413206380109</v>
      </c>
    </row>
    <row r="197" spans="1:5" ht="23.25" x14ac:dyDescent="0.25">
      <c r="A197" s="145" t="s">
        <v>416</v>
      </c>
      <c r="B197" s="149" t="s">
        <v>943</v>
      </c>
      <c r="C197" s="150">
        <v>9150</v>
      </c>
      <c r="D197" s="150">
        <v>4709.098</v>
      </c>
      <c r="E197" s="146">
        <f t="shared" si="2"/>
        <v>51.465551912568309</v>
      </c>
    </row>
    <row r="198" spans="1:5" ht="33.75" x14ac:dyDescent="0.25">
      <c r="A198" s="145" t="s">
        <v>613</v>
      </c>
      <c r="B198" s="149" t="s">
        <v>944</v>
      </c>
      <c r="C198" s="150">
        <v>9150</v>
      </c>
      <c r="D198" s="150">
        <v>4709.098</v>
      </c>
      <c r="E198" s="146">
        <f t="shared" si="2"/>
        <v>51.465551912568309</v>
      </c>
    </row>
    <row r="199" spans="1:5" ht="101.25" x14ac:dyDescent="0.25">
      <c r="A199" s="145" t="s">
        <v>615</v>
      </c>
      <c r="B199" s="149" t="s">
        <v>945</v>
      </c>
      <c r="C199" s="150">
        <v>711.9</v>
      </c>
      <c r="D199" s="150" t="s">
        <v>757</v>
      </c>
      <c r="E199" s="146">
        <f t="shared" si="2"/>
        <v>0</v>
      </c>
    </row>
    <row r="200" spans="1:5" ht="23.25" x14ac:dyDescent="0.25">
      <c r="A200" s="145" t="s">
        <v>584</v>
      </c>
      <c r="B200" s="149" t="s">
        <v>946</v>
      </c>
      <c r="C200" s="150">
        <v>711.9</v>
      </c>
      <c r="D200" s="150" t="s">
        <v>757</v>
      </c>
      <c r="E200" s="146">
        <f t="shared" ref="E200:E263" si="3">D200/C200*100</f>
        <v>0</v>
      </c>
    </row>
    <row r="201" spans="1:5" ht="33.75" x14ac:dyDescent="0.25">
      <c r="A201" s="145" t="s">
        <v>258</v>
      </c>
      <c r="B201" s="149" t="s">
        <v>947</v>
      </c>
      <c r="C201" s="150">
        <v>43.1</v>
      </c>
      <c r="D201" s="150">
        <v>8.7833199999999998</v>
      </c>
      <c r="E201" s="146">
        <f t="shared" si="3"/>
        <v>20.378932714617168</v>
      </c>
    </row>
    <row r="202" spans="1:5" ht="56.25" x14ac:dyDescent="0.25">
      <c r="A202" s="145" t="s">
        <v>629</v>
      </c>
      <c r="B202" s="149" t="s">
        <v>948</v>
      </c>
      <c r="C202" s="150">
        <v>43.1</v>
      </c>
      <c r="D202" s="150">
        <v>8.7833199999999998</v>
      </c>
      <c r="E202" s="146">
        <f t="shared" si="3"/>
        <v>20.378932714617168</v>
      </c>
    </row>
    <row r="203" spans="1:5" ht="22.5" x14ac:dyDescent="0.25">
      <c r="A203" s="145" t="s">
        <v>584</v>
      </c>
      <c r="B203" s="149" t="s">
        <v>949</v>
      </c>
      <c r="C203" s="150">
        <v>43.1</v>
      </c>
      <c r="D203" s="150">
        <v>8.7833199999999998</v>
      </c>
      <c r="E203" s="146">
        <f t="shared" si="3"/>
        <v>20.378932714617168</v>
      </c>
    </row>
    <row r="204" spans="1:5" ht="22.5" x14ac:dyDescent="0.25">
      <c r="A204" s="145" t="s">
        <v>293</v>
      </c>
      <c r="B204" s="149" t="s">
        <v>950</v>
      </c>
      <c r="C204" s="150">
        <v>275</v>
      </c>
      <c r="D204" s="150">
        <v>275</v>
      </c>
      <c r="E204" s="146">
        <f t="shared" si="3"/>
        <v>100</v>
      </c>
    </row>
    <row r="205" spans="1:5" ht="22.5" x14ac:dyDescent="0.25">
      <c r="A205" s="145" t="s">
        <v>281</v>
      </c>
      <c r="B205" s="149" t="s">
        <v>951</v>
      </c>
      <c r="C205" s="150">
        <v>275</v>
      </c>
      <c r="D205" s="150">
        <v>275</v>
      </c>
      <c r="E205" s="146">
        <f t="shared" si="3"/>
        <v>100</v>
      </c>
    </row>
    <row r="206" spans="1:5" ht="22.5" x14ac:dyDescent="0.25">
      <c r="A206" s="145" t="s">
        <v>584</v>
      </c>
      <c r="B206" s="149" t="s">
        <v>952</v>
      </c>
      <c r="C206" s="150">
        <v>275</v>
      </c>
      <c r="D206" s="150">
        <v>275</v>
      </c>
      <c r="E206" s="146">
        <f t="shared" si="3"/>
        <v>100</v>
      </c>
    </row>
    <row r="207" spans="1:5" x14ac:dyDescent="0.25">
      <c r="A207" s="145" t="s">
        <v>639</v>
      </c>
      <c r="B207" s="149" t="s">
        <v>953</v>
      </c>
      <c r="C207" s="150">
        <v>10830.960999999999</v>
      </c>
      <c r="D207" s="150">
        <v>6588.1567999999997</v>
      </c>
      <c r="E207" s="146">
        <f t="shared" si="3"/>
        <v>60.82707527060618</v>
      </c>
    </row>
    <row r="208" spans="1:5" ht="45" x14ac:dyDescent="0.25">
      <c r="A208" s="145" t="s">
        <v>1229</v>
      </c>
      <c r="B208" s="149" t="s">
        <v>954</v>
      </c>
      <c r="C208" s="150">
        <v>3099.7911100000001</v>
      </c>
      <c r="D208" s="150">
        <v>3099.7890000000002</v>
      </c>
      <c r="E208" s="146">
        <f t="shared" si="3"/>
        <v>99.999931930897105</v>
      </c>
    </row>
    <row r="209" spans="1:5" ht="45" x14ac:dyDescent="0.25">
      <c r="A209" s="145" t="s">
        <v>1230</v>
      </c>
      <c r="B209" s="149" t="s">
        <v>955</v>
      </c>
      <c r="C209" s="150">
        <v>3099.7911100000001</v>
      </c>
      <c r="D209" s="150">
        <v>3099.7890000000002</v>
      </c>
      <c r="E209" s="146">
        <f t="shared" si="3"/>
        <v>99.999931930897105</v>
      </c>
    </row>
    <row r="210" spans="1:5" ht="23.25" x14ac:dyDescent="0.25">
      <c r="A210" s="145" t="s">
        <v>584</v>
      </c>
      <c r="B210" s="149" t="s">
        <v>956</v>
      </c>
      <c r="C210" s="150">
        <v>3099.7911100000001</v>
      </c>
      <c r="D210" s="150">
        <v>3099.7890000000002</v>
      </c>
      <c r="E210" s="146">
        <f t="shared" si="3"/>
        <v>99.999931930897105</v>
      </c>
    </row>
    <row r="211" spans="1:5" ht="33.75" x14ac:dyDescent="0.25">
      <c r="A211" s="145" t="s">
        <v>258</v>
      </c>
      <c r="B211" s="149" t="s">
        <v>957</v>
      </c>
      <c r="C211" s="150">
        <v>7731.17</v>
      </c>
      <c r="D211" s="150">
        <v>3488.3670000000002</v>
      </c>
      <c r="E211" s="146">
        <f t="shared" si="3"/>
        <v>45.120816124855615</v>
      </c>
    </row>
    <row r="212" spans="1:5" ht="56.25" x14ac:dyDescent="0.25">
      <c r="A212" s="145" t="s">
        <v>629</v>
      </c>
      <c r="B212" s="149" t="s">
        <v>958</v>
      </c>
      <c r="C212" s="150">
        <v>7731.17</v>
      </c>
      <c r="D212" s="150">
        <v>3488.3670000000002</v>
      </c>
      <c r="E212" s="146">
        <f t="shared" si="3"/>
        <v>45.120816124855615</v>
      </c>
    </row>
    <row r="213" spans="1:5" ht="22.5" x14ac:dyDescent="0.25">
      <c r="A213" s="145" t="s">
        <v>584</v>
      </c>
      <c r="B213" s="149" t="s">
        <v>959</v>
      </c>
      <c r="C213" s="150">
        <v>7731.17</v>
      </c>
      <c r="D213" s="150">
        <v>3488.3670000000002</v>
      </c>
      <c r="E213" s="146">
        <f t="shared" si="3"/>
        <v>45.120816124855615</v>
      </c>
    </row>
    <row r="214" spans="1:5" x14ac:dyDescent="0.25">
      <c r="A214" s="145" t="s">
        <v>674</v>
      </c>
      <c r="B214" s="149" t="s">
        <v>960</v>
      </c>
      <c r="C214" s="150">
        <v>650</v>
      </c>
      <c r="D214" s="150">
        <v>249.99600000000001</v>
      </c>
      <c r="E214" s="146">
        <f t="shared" si="3"/>
        <v>38.460923076923073</v>
      </c>
    </row>
    <row r="215" spans="1:5" x14ac:dyDescent="0.25">
      <c r="A215" s="145" t="s">
        <v>676</v>
      </c>
      <c r="B215" s="149" t="s">
        <v>961</v>
      </c>
      <c r="C215" s="150">
        <v>600</v>
      </c>
      <c r="D215" s="150">
        <v>249.96600000000001</v>
      </c>
      <c r="E215" s="146">
        <f t="shared" si="3"/>
        <v>41.661000000000001</v>
      </c>
    </row>
    <row r="216" spans="1:5" ht="45" x14ac:dyDescent="0.25">
      <c r="A216" s="145" t="s">
        <v>1231</v>
      </c>
      <c r="B216" s="149" t="s">
        <v>962</v>
      </c>
      <c r="C216" s="150">
        <v>600</v>
      </c>
      <c r="D216" s="150">
        <v>249.96600000000001</v>
      </c>
      <c r="E216" s="146">
        <f t="shared" si="3"/>
        <v>41.661000000000001</v>
      </c>
    </row>
    <row r="217" spans="1:5" ht="22.5" x14ac:dyDescent="0.25">
      <c r="A217" s="145" t="s">
        <v>236</v>
      </c>
      <c r="B217" s="149" t="s">
        <v>963</v>
      </c>
      <c r="C217" s="150">
        <v>600</v>
      </c>
      <c r="D217" s="150">
        <v>249.96600000000001</v>
      </c>
      <c r="E217" s="146">
        <f t="shared" si="3"/>
        <v>41.661000000000001</v>
      </c>
    </row>
    <row r="218" spans="1:5" ht="22.5" x14ac:dyDescent="0.25">
      <c r="A218" s="145" t="s">
        <v>683</v>
      </c>
      <c r="B218" s="149" t="s">
        <v>964</v>
      </c>
      <c r="C218" s="150">
        <v>50</v>
      </c>
      <c r="D218" s="150">
        <v>27.648</v>
      </c>
      <c r="E218" s="146">
        <f t="shared" si="3"/>
        <v>55.295999999999999</v>
      </c>
    </row>
    <row r="219" spans="1:5" ht="33.75" x14ac:dyDescent="0.25">
      <c r="A219" s="145" t="s">
        <v>258</v>
      </c>
      <c r="B219" s="149" t="s">
        <v>965</v>
      </c>
      <c r="C219" s="150">
        <v>50</v>
      </c>
      <c r="D219" s="150">
        <v>27.648</v>
      </c>
      <c r="E219" s="146">
        <f t="shared" si="3"/>
        <v>55.295999999999999</v>
      </c>
    </row>
    <row r="220" spans="1:5" ht="33.75" x14ac:dyDescent="0.25">
      <c r="A220" s="145" t="s">
        <v>686</v>
      </c>
      <c r="B220" s="149" t="s">
        <v>966</v>
      </c>
      <c r="C220" s="150">
        <v>50</v>
      </c>
      <c r="D220" s="150">
        <v>27.648</v>
      </c>
      <c r="E220" s="146">
        <f t="shared" si="3"/>
        <v>55.295999999999999</v>
      </c>
    </row>
    <row r="221" spans="1:5" ht="22.5" x14ac:dyDescent="0.25">
      <c r="A221" s="145" t="s">
        <v>236</v>
      </c>
      <c r="B221" s="149" t="s">
        <v>967</v>
      </c>
      <c r="C221" s="150">
        <v>50</v>
      </c>
      <c r="D221" s="150">
        <v>27.648</v>
      </c>
      <c r="E221" s="146">
        <f t="shared" si="3"/>
        <v>55.295999999999999</v>
      </c>
    </row>
    <row r="222" spans="1:5" x14ac:dyDescent="0.25">
      <c r="A222" s="144" t="s">
        <v>968</v>
      </c>
      <c r="B222" s="147" t="s">
        <v>207</v>
      </c>
      <c r="C222" s="148">
        <v>3010.4</v>
      </c>
      <c r="D222" s="148">
        <v>2367.39633</v>
      </c>
      <c r="E222" s="156">
        <f t="shared" si="3"/>
        <v>78.640590287005054</v>
      </c>
    </row>
    <row r="223" spans="1:5" x14ac:dyDescent="0.25">
      <c r="A223" s="145" t="s">
        <v>214</v>
      </c>
      <c r="B223" s="149" t="s">
        <v>969</v>
      </c>
      <c r="C223" s="150">
        <v>3010.4</v>
      </c>
      <c r="D223" s="150">
        <v>2367.39633</v>
      </c>
      <c r="E223" s="146">
        <f t="shared" si="3"/>
        <v>78.640590287005054</v>
      </c>
    </row>
    <row r="224" spans="1:5" ht="45" x14ac:dyDescent="0.25">
      <c r="A224" s="145" t="s">
        <v>223</v>
      </c>
      <c r="B224" s="149" t="s">
        <v>970</v>
      </c>
      <c r="C224" s="150">
        <v>3010.4</v>
      </c>
      <c r="D224" s="150">
        <v>2367.39633</v>
      </c>
      <c r="E224" s="146">
        <f t="shared" si="3"/>
        <v>78.640590287005054</v>
      </c>
    </row>
    <row r="225" spans="1:5" ht="33.75" x14ac:dyDescent="0.25">
      <c r="A225" s="145" t="s">
        <v>225</v>
      </c>
      <c r="B225" s="149" t="s">
        <v>971</v>
      </c>
      <c r="C225" s="150">
        <v>3010.4</v>
      </c>
      <c r="D225" s="150">
        <v>2367.39633</v>
      </c>
      <c r="E225" s="146">
        <f t="shared" si="3"/>
        <v>78.640590287005054</v>
      </c>
    </row>
    <row r="226" spans="1:5" ht="22.5" x14ac:dyDescent="0.25">
      <c r="A226" s="145" t="s">
        <v>227</v>
      </c>
      <c r="B226" s="149" t="s">
        <v>972</v>
      </c>
      <c r="C226" s="150">
        <v>1844.43905</v>
      </c>
      <c r="D226" s="150">
        <v>1648.6095299999999</v>
      </c>
      <c r="E226" s="146">
        <f t="shared" si="3"/>
        <v>89.38270581508236</v>
      </c>
    </row>
    <row r="227" spans="1:5" ht="56.45" customHeight="1" x14ac:dyDescent="0.25">
      <c r="A227" s="145" t="s">
        <v>221</v>
      </c>
      <c r="B227" s="149" t="s">
        <v>973</v>
      </c>
      <c r="C227" s="150">
        <v>1844.43905</v>
      </c>
      <c r="D227" s="150">
        <v>1648.6095299999999</v>
      </c>
      <c r="E227" s="146">
        <f t="shared" si="3"/>
        <v>89.38270581508236</v>
      </c>
    </row>
    <row r="228" spans="1:5" ht="22.15" customHeight="1" x14ac:dyDescent="0.25">
      <c r="A228" s="145" t="s">
        <v>230</v>
      </c>
      <c r="B228" s="149" t="s">
        <v>974</v>
      </c>
      <c r="C228" s="150">
        <v>964.96095000000003</v>
      </c>
      <c r="D228" s="150">
        <v>651.55100000000004</v>
      </c>
      <c r="E228" s="146">
        <f t="shared" si="3"/>
        <v>67.520970667258609</v>
      </c>
    </row>
    <row r="229" spans="1:5" ht="54.6" customHeight="1" x14ac:dyDescent="0.25">
      <c r="A229" s="145" t="s">
        <v>221</v>
      </c>
      <c r="B229" s="149" t="s">
        <v>975</v>
      </c>
      <c r="C229" s="150">
        <v>964.96095000000003</v>
      </c>
      <c r="D229" s="150">
        <v>651.55100000000004</v>
      </c>
      <c r="E229" s="146">
        <f t="shared" si="3"/>
        <v>67.520970667258609</v>
      </c>
    </row>
    <row r="230" spans="1:5" ht="22.5" x14ac:dyDescent="0.25">
      <c r="A230" s="145" t="s">
        <v>233</v>
      </c>
      <c r="B230" s="149" t="s">
        <v>976</v>
      </c>
      <c r="C230" s="150">
        <v>201</v>
      </c>
      <c r="D230" s="150">
        <v>67.234999999999999</v>
      </c>
      <c r="E230" s="146">
        <f t="shared" si="3"/>
        <v>33.450248756218905</v>
      </c>
    </row>
    <row r="231" spans="1:5" ht="54" customHeight="1" x14ac:dyDescent="0.25">
      <c r="A231" s="145" t="s">
        <v>221</v>
      </c>
      <c r="B231" s="149" t="s">
        <v>977</v>
      </c>
      <c r="C231" s="150">
        <v>31.234999999999999</v>
      </c>
      <c r="D231" s="150">
        <v>31.234999999999999</v>
      </c>
      <c r="E231" s="146">
        <f t="shared" si="3"/>
        <v>100</v>
      </c>
    </row>
    <row r="232" spans="1:5" ht="22.5" x14ac:dyDescent="0.25">
      <c r="A232" s="145" t="s">
        <v>236</v>
      </c>
      <c r="B232" s="149" t="s">
        <v>978</v>
      </c>
      <c r="C232" s="150">
        <v>169.76499999999999</v>
      </c>
      <c r="D232" s="150">
        <v>36</v>
      </c>
      <c r="E232" s="146">
        <f t="shared" si="3"/>
        <v>21.205784466762882</v>
      </c>
    </row>
    <row r="233" spans="1:5" ht="22.5" x14ac:dyDescent="0.25">
      <c r="A233" s="144" t="s">
        <v>979</v>
      </c>
      <c r="B233" s="147" t="s">
        <v>207</v>
      </c>
      <c r="C233" s="148">
        <v>26804.510999999999</v>
      </c>
      <c r="D233" s="148">
        <v>12178.85075</v>
      </c>
      <c r="E233" s="156">
        <f t="shared" si="3"/>
        <v>45.435825148983319</v>
      </c>
    </row>
    <row r="234" spans="1:5" x14ac:dyDescent="0.25">
      <c r="A234" s="145" t="s">
        <v>575</v>
      </c>
      <c r="B234" s="149" t="s">
        <v>980</v>
      </c>
      <c r="C234" s="150">
        <v>26804.510999999999</v>
      </c>
      <c r="D234" s="150">
        <v>12178.85075</v>
      </c>
      <c r="E234" s="146">
        <f t="shared" si="3"/>
        <v>45.435825148983319</v>
      </c>
    </row>
    <row r="235" spans="1:5" x14ac:dyDescent="0.25">
      <c r="A235" s="145" t="s">
        <v>577</v>
      </c>
      <c r="B235" s="149" t="s">
        <v>981</v>
      </c>
      <c r="C235" s="150">
        <v>5757.2</v>
      </c>
      <c r="D235" s="150">
        <v>2886.8560000000002</v>
      </c>
      <c r="E235" s="146">
        <f t="shared" si="3"/>
        <v>50.143403043145987</v>
      </c>
    </row>
    <row r="236" spans="1:5" ht="45" customHeight="1" x14ac:dyDescent="0.25">
      <c r="A236" s="145" t="s">
        <v>1227</v>
      </c>
      <c r="B236" s="149" t="s">
        <v>982</v>
      </c>
      <c r="C236" s="150">
        <v>5627.2</v>
      </c>
      <c r="D236" s="150">
        <v>2886.8560000000002</v>
      </c>
      <c r="E236" s="146">
        <f t="shared" si="3"/>
        <v>51.301819732726763</v>
      </c>
    </row>
    <row r="237" spans="1:5" ht="23.45" customHeight="1" x14ac:dyDescent="0.25">
      <c r="A237" s="145" t="s">
        <v>580</v>
      </c>
      <c r="B237" s="149" t="s">
        <v>983</v>
      </c>
      <c r="C237" s="150">
        <v>2317.1999999999998</v>
      </c>
      <c r="D237" s="150">
        <v>1422.4649999999999</v>
      </c>
      <c r="E237" s="146">
        <f t="shared" si="3"/>
        <v>61.387234593474879</v>
      </c>
    </row>
    <row r="238" spans="1:5" ht="23.45" customHeight="1" x14ac:dyDescent="0.25">
      <c r="A238" s="145" t="s">
        <v>580</v>
      </c>
      <c r="B238" s="149" t="s">
        <v>984</v>
      </c>
      <c r="C238" s="150">
        <v>2317.1999999999998</v>
      </c>
      <c r="D238" s="150">
        <v>1422.4649999999999</v>
      </c>
      <c r="E238" s="146">
        <f t="shared" si="3"/>
        <v>61.387234593474879</v>
      </c>
    </row>
    <row r="239" spans="1:5" ht="23.45" customHeight="1" x14ac:dyDescent="0.25">
      <c r="A239" s="145" t="s">
        <v>236</v>
      </c>
      <c r="B239" s="149" t="s">
        <v>985</v>
      </c>
      <c r="C239" s="150">
        <v>5</v>
      </c>
      <c r="D239" s="150">
        <v>2.7989999999999999</v>
      </c>
      <c r="E239" s="146">
        <f t="shared" si="3"/>
        <v>55.98</v>
      </c>
    </row>
    <row r="240" spans="1:5" ht="22.5" x14ac:dyDescent="0.25">
      <c r="A240" s="145" t="s">
        <v>584</v>
      </c>
      <c r="B240" s="149" t="s">
        <v>986</v>
      </c>
      <c r="C240" s="150">
        <v>2312.1999999999998</v>
      </c>
      <c r="D240" s="150">
        <v>1419.6659999999999</v>
      </c>
      <c r="E240" s="146">
        <f t="shared" si="3"/>
        <v>61.398927428423143</v>
      </c>
    </row>
    <row r="241" spans="1:5" x14ac:dyDescent="0.25">
      <c r="A241" s="145" t="s">
        <v>586</v>
      </c>
      <c r="B241" s="149" t="s">
        <v>987</v>
      </c>
      <c r="C241" s="150">
        <v>2558</v>
      </c>
      <c r="D241" s="150">
        <v>1279.338</v>
      </c>
      <c r="E241" s="146">
        <f t="shared" si="3"/>
        <v>50.013213448006255</v>
      </c>
    </row>
    <row r="242" spans="1:5" ht="33.6" customHeight="1" x14ac:dyDescent="0.25">
      <c r="A242" s="145" t="s">
        <v>588</v>
      </c>
      <c r="B242" s="149" t="s">
        <v>988</v>
      </c>
      <c r="C242" s="150">
        <v>2558</v>
      </c>
      <c r="D242" s="150">
        <v>1279.338</v>
      </c>
      <c r="E242" s="146">
        <f t="shared" si="3"/>
        <v>50.013213448006255</v>
      </c>
    </row>
    <row r="243" spans="1:5" ht="22.5" x14ac:dyDescent="0.25">
      <c r="A243" s="145" t="s">
        <v>236</v>
      </c>
      <c r="B243" s="149" t="s">
        <v>989</v>
      </c>
      <c r="C243" s="150">
        <v>17</v>
      </c>
      <c r="D243" s="150">
        <v>7.665</v>
      </c>
      <c r="E243" s="146">
        <f t="shared" si="3"/>
        <v>45.088235294117645</v>
      </c>
    </row>
    <row r="244" spans="1:5" ht="22.5" x14ac:dyDescent="0.25">
      <c r="A244" s="145" t="s">
        <v>584</v>
      </c>
      <c r="B244" s="149" t="s">
        <v>990</v>
      </c>
      <c r="C244" s="150">
        <v>2541</v>
      </c>
      <c r="D244" s="150">
        <v>1271.673</v>
      </c>
      <c r="E244" s="146">
        <f t="shared" si="3"/>
        <v>50.046162927981108</v>
      </c>
    </row>
    <row r="245" spans="1:5" x14ac:dyDescent="0.25">
      <c r="A245" s="145" t="s">
        <v>592</v>
      </c>
      <c r="B245" s="149" t="s">
        <v>991</v>
      </c>
      <c r="C245" s="150">
        <v>15</v>
      </c>
      <c r="D245" s="150" t="s">
        <v>757</v>
      </c>
      <c r="E245" s="146">
        <f t="shared" si="3"/>
        <v>0</v>
      </c>
    </row>
    <row r="246" spans="1:5" x14ac:dyDescent="0.25">
      <c r="A246" s="145" t="s">
        <v>592</v>
      </c>
      <c r="B246" s="149" t="s">
        <v>992</v>
      </c>
      <c r="C246" s="150">
        <v>15</v>
      </c>
      <c r="D246" s="150" t="s">
        <v>757</v>
      </c>
      <c r="E246" s="146">
        <f t="shared" si="3"/>
        <v>0</v>
      </c>
    </row>
    <row r="247" spans="1:5" ht="45.6" customHeight="1" x14ac:dyDescent="0.25">
      <c r="A247" s="145" t="s">
        <v>595</v>
      </c>
      <c r="B247" s="149" t="s">
        <v>993</v>
      </c>
      <c r="C247" s="150">
        <v>15</v>
      </c>
      <c r="D247" s="150" t="s">
        <v>757</v>
      </c>
      <c r="E247" s="146">
        <f t="shared" si="3"/>
        <v>0</v>
      </c>
    </row>
    <row r="248" spans="1:5" ht="22.5" x14ac:dyDescent="0.25">
      <c r="A248" s="145" t="s">
        <v>584</v>
      </c>
      <c r="B248" s="149" t="s">
        <v>994</v>
      </c>
      <c r="C248" s="150">
        <v>15</v>
      </c>
      <c r="D248" s="150" t="s">
        <v>757</v>
      </c>
      <c r="E248" s="146">
        <f t="shared" si="3"/>
        <v>0</v>
      </c>
    </row>
    <row r="249" spans="1:5" ht="47.45" customHeight="1" x14ac:dyDescent="0.25">
      <c r="A249" s="145" t="s">
        <v>598</v>
      </c>
      <c r="B249" s="149" t="s">
        <v>995</v>
      </c>
      <c r="C249" s="150">
        <v>500</v>
      </c>
      <c r="D249" s="150">
        <v>113.31944</v>
      </c>
      <c r="E249" s="146">
        <f t="shared" si="3"/>
        <v>22.663888</v>
      </c>
    </row>
    <row r="250" spans="1:5" ht="47.45" customHeight="1" x14ac:dyDescent="0.25">
      <c r="A250" s="145" t="s">
        <v>598</v>
      </c>
      <c r="B250" s="149" t="s">
        <v>996</v>
      </c>
      <c r="C250" s="150">
        <v>500</v>
      </c>
      <c r="D250" s="150">
        <v>113.31944</v>
      </c>
      <c r="E250" s="146">
        <f t="shared" si="3"/>
        <v>22.663888</v>
      </c>
    </row>
    <row r="251" spans="1:5" ht="22.5" x14ac:dyDescent="0.25">
      <c r="A251" s="145" t="s">
        <v>584</v>
      </c>
      <c r="B251" s="149" t="s">
        <v>997</v>
      </c>
      <c r="C251" s="150">
        <v>500</v>
      </c>
      <c r="D251" s="150">
        <v>113.31944</v>
      </c>
      <c r="E251" s="146">
        <f t="shared" si="3"/>
        <v>22.663888</v>
      </c>
    </row>
    <row r="252" spans="1:5" x14ac:dyDescent="0.25">
      <c r="A252" s="145" t="s">
        <v>602</v>
      </c>
      <c r="B252" s="149" t="s">
        <v>998</v>
      </c>
      <c r="C252" s="150">
        <v>237</v>
      </c>
      <c r="D252" s="150">
        <v>68.733999999999995</v>
      </c>
      <c r="E252" s="146">
        <f t="shared" si="3"/>
        <v>29.001687763713079</v>
      </c>
    </row>
    <row r="253" spans="1:5" ht="22.5" x14ac:dyDescent="0.25">
      <c r="A253" s="145" t="s">
        <v>604</v>
      </c>
      <c r="B253" s="149" t="s">
        <v>999</v>
      </c>
      <c r="C253" s="150">
        <v>237</v>
      </c>
      <c r="D253" s="150">
        <v>68.733999999999995</v>
      </c>
      <c r="E253" s="146">
        <f t="shared" si="3"/>
        <v>29.001687763713079</v>
      </c>
    </row>
    <row r="254" spans="1:5" ht="22.5" x14ac:dyDescent="0.25">
      <c r="A254" s="145" t="s">
        <v>584</v>
      </c>
      <c r="B254" s="149" t="s">
        <v>1000</v>
      </c>
      <c r="C254" s="150">
        <v>237</v>
      </c>
      <c r="D254" s="150">
        <v>68.733999999999995</v>
      </c>
      <c r="E254" s="146">
        <f t="shared" si="3"/>
        <v>29.001687763713079</v>
      </c>
    </row>
    <row r="255" spans="1:5" ht="33.75" x14ac:dyDescent="0.25">
      <c r="A255" s="145" t="s">
        <v>258</v>
      </c>
      <c r="B255" s="149" t="s">
        <v>1001</v>
      </c>
      <c r="C255" s="150">
        <v>130</v>
      </c>
      <c r="D255" s="150">
        <v>5</v>
      </c>
      <c r="E255" s="146">
        <f t="shared" si="3"/>
        <v>3.8461538461538463</v>
      </c>
    </row>
    <row r="256" spans="1:5" ht="22.5" x14ac:dyDescent="0.25">
      <c r="A256" s="145" t="s">
        <v>632</v>
      </c>
      <c r="B256" s="149" t="s">
        <v>1002</v>
      </c>
      <c r="C256" s="150">
        <v>130</v>
      </c>
      <c r="D256" s="150">
        <v>5</v>
      </c>
      <c r="E256" s="146">
        <f t="shared" si="3"/>
        <v>3.8461538461538463</v>
      </c>
    </row>
    <row r="257" spans="1:5" ht="22.5" x14ac:dyDescent="0.25">
      <c r="A257" s="145" t="s">
        <v>632</v>
      </c>
      <c r="B257" s="149" t="s">
        <v>1003</v>
      </c>
      <c r="C257" s="150">
        <v>130</v>
      </c>
      <c r="D257" s="150">
        <v>5</v>
      </c>
      <c r="E257" s="146">
        <f t="shared" si="3"/>
        <v>3.8461538461538463</v>
      </c>
    </row>
    <row r="258" spans="1:5" ht="22.5" x14ac:dyDescent="0.25">
      <c r="A258" s="145" t="s">
        <v>236</v>
      </c>
      <c r="B258" s="149" t="s">
        <v>1004</v>
      </c>
      <c r="C258" s="150">
        <v>130</v>
      </c>
      <c r="D258" s="150">
        <v>5</v>
      </c>
      <c r="E258" s="146">
        <f t="shared" si="3"/>
        <v>3.8461538461538463</v>
      </c>
    </row>
    <row r="259" spans="1:5" x14ac:dyDescent="0.25">
      <c r="A259" s="145" t="s">
        <v>639</v>
      </c>
      <c r="B259" s="149" t="s">
        <v>1005</v>
      </c>
      <c r="C259" s="150">
        <v>17701.010999999999</v>
      </c>
      <c r="D259" s="150">
        <v>7119.13627</v>
      </c>
      <c r="E259" s="146">
        <f t="shared" si="3"/>
        <v>40.218811626070398</v>
      </c>
    </row>
    <row r="260" spans="1:5" ht="48" customHeight="1" x14ac:dyDescent="0.25">
      <c r="A260" s="145" t="s">
        <v>1227</v>
      </c>
      <c r="B260" s="149" t="s">
        <v>1006</v>
      </c>
      <c r="C260" s="150">
        <v>17701.010999999999</v>
      </c>
      <c r="D260" s="150">
        <v>7119.13627</v>
      </c>
      <c r="E260" s="146">
        <f t="shared" si="3"/>
        <v>40.218811626070398</v>
      </c>
    </row>
    <row r="261" spans="1:5" ht="26.45" customHeight="1" x14ac:dyDescent="0.25">
      <c r="A261" s="145" t="s">
        <v>642</v>
      </c>
      <c r="B261" s="149" t="s">
        <v>1007</v>
      </c>
      <c r="C261" s="150">
        <v>17701.010999999999</v>
      </c>
      <c r="D261" s="150">
        <v>7119.13627</v>
      </c>
      <c r="E261" s="146">
        <f t="shared" si="3"/>
        <v>40.218811626070398</v>
      </c>
    </row>
    <row r="262" spans="1:5" ht="23.45" customHeight="1" x14ac:dyDescent="0.25">
      <c r="A262" s="145" t="s">
        <v>642</v>
      </c>
      <c r="B262" s="149" t="s">
        <v>1008</v>
      </c>
      <c r="C262" s="150">
        <v>17701.010999999999</v>
      </c>
      <c r="D262" s="150">
        <v>7119.13627</v>
      </c>
      <c r="E262" s="146">
        <f t="shared" si="3"/>
        <v>40.218811626070398</v>
      </c>
    </row>
    <row r="263" spans="1:5" ht="23.25" x14ac:dyDescent="0.25">
      <c r="A263" s="145" t="s">
        <v>584</v>
      </c>
      <c r="B263" s="149" t="s">
        <v>1009</v>
      </c>
      <c r="C263" s="150">
        <v>17701.010999999999</v>
      </c>
      <c r="D263" s="150">
        <v>7119.13627</v>
      </c>
      <c r="E263" s="146">
        <f t="shared" si="3"/>
        <v>40.218811626070398</v>
      </c>
    </row>
    <row r="264" spans="1:5" x14ac:dyDescent="0.25">
      <c r="A264" s="145" t="s">
        <v>656</v>
      </c>
      <c r="B264" s="149" t="s">
        <v>1010</v>
      </c>
      <c r="C264" s="150">
        <v>3186.3</v>
      </c>
      <c r="D264" s="150">
        <v>2172.857</v>
      </c>
      <c r="E264" s="146">
        <f t="shared" ref="E264:E327" si="4">D264/C264*100</f>
        <v>68.193735680883776</v>
      </c>
    </row>
    <row r="265" spans="1:5" ht="49.15" customHeight="1" x14ac:dyDescent="0.25">
      <c r="A265" s="145" t="s">
        <v>1227</v>
      </c>
      <c r="B265" s="149" t="s">
        <v>1011</v>
      </c>
      <c r="C265" s="150">
        <v>645</v>
      </c>
      <c r="D265" s="150">
        <v>309.7</v>
      </c>
      <c r="E265" s="146">
        <f t="shared" si="4"/>
        <v>48.015503875968989</v>
      </c>
    </row>
    <row r="266" spans="1:5" ht="48.6" customHeight="1" x14ac:dyDescent="0.25">
      <c r="A266" s="145" t="s">
        <v>659</v>
      </c>
      <c r="B266" s="149" t="s">
        <v>1012</v>
      </c>
      <c r="C266" s="150">
        <v>645</v>
      </c>
      <c r="D266" s="150">
        <v>309.7</v>
      </c>
      <c r="E266" s="146">
        <f t="shared" si="4"/>
        <v>48.015503875968989</v>
      </c>
    </row>
    <row r="267" spans="1:5" ht="54" customHeight="1" x14ac:dyDescent="0.25">
      <c r="A267" s="145" t="s">
        <v>221</v>
      </c>
      <c r="B267" s="149" t="s">
        <v>1013</v>
      </c>
      <c r="C267" s="150">
        <v>571.21100000000001</v>
      </c>
      <c r="D267" s="150">
        <v>309.51499999999999</v>
      </c>
      <c r="E267" s="146">
        <f t="shared" si="4"/>
        <v>54.185756226683303</v>
      </c>
    </row>
    <row r="268" spans="1:5" ht="22.5" x14ac:dyDescent="0.25">
      <c r="A268" s="145" t="s">
        <v>236</v>
      </c>
      <c r="B268" s="149" t="s">
        <v>1014</v>
      </c>
      <c r="C268" s="150">
        <v>73.789000000000001</v>
      </c>
      <c r="D268" s="150">
        <v>0.185</v>
      </c>
      <c r="E268" s="146">
        <f t="shared" si="4"/>
        <v>0.25071487620105976</v>
      </c>
    </row>
    <row r="269" spans="1:5" ht="33.75" x14ac:dyDescent="0.25">
      <c r="A269" s="145" t="s">
        <v>258</v>
      </c>
      <c r="B269" s="149" t="s">
        <v>1015</v>
      </c>
      <c r="C269" s="150">
        <v>2541.3000000000002</v>
      </c>
      <c r="D269" s="150">
        <v>1863.1569999999999</v>
      </c>
      <c r="E269" s="146">
        <f t="shared" si="4"/>
        <v>73.315114311572799</v>
      </c>
    </row>
    <row r="270" spans="1:5" ht="22.5" x14ac:dyDescent="0.25">
      <c r="A270" s="145" t="s">
        <v>664</v>
      </c>
      <c r="B270" s="149" t="s">
        <v>1016</v>
      </c>
      <c r="C270" s="150">
        <v>2192</v>
      </c>
      <c r="D270" s="150">
        <v>1716.2950000000001</v>
      </c>
      <c r="E270" s="146">
        <f t="shared" si="4"/>
        <v>78.298129562043798</v>
      </c>
    </row>
    <row r="271" spans="1:5" ht="54.6" customHeight="1" x14ac:dyDescent="0.25">
      <c r="A271" s="145" t="s">
        <v>221</v>
      </c>
      <c r="B271" s="149" t="s">
        <v>1017</v>
      </c>
      <c r="C271" s="150">
        <v>2192</v>
      </c>
      <c r="D271" s="150">
        <v>1716.2950000000001</v>
      </c>
      <c r="E271" s="146">
        <f t="shared" si="4"/>
        <v>78.298129562043798</v>
      </c>
    </row>
    <row r="272" spans="1:5" ht="33.75" x14ac:dyDescent="0.25">
      <c r="A272" s="145" t="s">
        <v>667</v>
      </c>
      <c r="B272" s="149" t="s">
        <v>1018</v>
      </c>
      <c r="C272" s="150">
        <v>225.3</v>
      </c>
      <c r="D272" s="150">
        <v>82.462000000000003</v>
      </c>
      <c r="E272" s="146">
        <f t="shared" si="4"/>
        <v>36.600976475810029</v>
      </c>
    </row>
    <row r="273" spans="1:5" ht="22.5" x14ac:dyDescent="0.25">
      <c r="A273" s="145" t="s">
        <v>236</v>
      </c>
      <c r="B273" s="149" t="s">
        <v>1019</v>
      </c>
      <c r="C273" s="150">
        <v>221.62</v>
      </c>
      <c r="D273" s="150">
        <v>82.462000000000003</v>
      </c>
      <c r="E273" s="146">
        <f t="shared" si="4"/>
        <v>37.208735673675662</v>
      </c>
    </row>
    <row r="274" spans="1:5" x14ac:dyDescent="0.25">
      <c r="A274" s="145" t="s">
        <v>247</v>
      </c>
      <c r="B274" s="149" t="s">
        <v>1020</v>
      </c>
      <c r="C274" s="150">
        <v>3.68</v>
      </c>
      <c r="D274" s="150" t="s">
        <v>757</v>
      </c>
      <c r="E274" s="146">
        <f t="shared" si="4"/>
        <v>0</v>
      </c>
    </row>
    <row r="275" spans="1:5" ht="22.5" x14ac:dyDescent="0.25">
      <c r="A275" s="145" t="s">
        <v>671</v>
      </c>
      <c r="B275" s="149" t="s">
        <v>1021</v>
      </c>
      <c r="C275" s="150">
        <v>124</v>
      </c>
      <c r="D275" s="150">
        <v>64.400000000000006</v>
      </c>
      <c r="E275" s="146">
        <f t="shared" si="4"/>
        <v>51.935483870967744</v>
      </c>
    </row>
    <row r="276" spans="1:5" ht="19.899999999999999" customHeight="1" x14ac:dyDescent="0.25">
      <c r="A276" s="145" t="s">
        <v>584</v>
      </c>
      <c r="B276" s="149" t="s">
        <v>1022</v>
      </c>
      <c r="C276" s="150">
        <v>124</v>
      </c>
      <c r="D276" s="150">
        <v>64.400000000000006</v>
      </c>
      <c r="E276" s="146">
        <f t="shared" si="4"/>
        <v>51.935483870967744</v>
      </c>
    </row>
    <row r="277" spans="1:5" ht="22.5" x14ac:dyDescent="0.25">
      <c r="A277" s="144" t="s">
        <v>1023</v>
      </c>
      <c r="B277" s="147" t="s">
        <v>207</v>
      </c>
      <c r="C277" s="148">
        <v>3007.8</v>
      </c>
      <c r="D277" s="148">
        <v>1586.45165</v>
      </c>
      <c r="E277" s="156">
        <f t="shared" si="4"/>
        <v>52.744585743732955</v>
      </c>
    </row>
    <row r="278" spans="1:5" x14ac:dyDescent="0.25">
      <c r="A278" s="145" t="s">
        <v>341</v>
      </c>
      <c r="B278" s="149" t="s">
        <v>1024</v>
      </c>
      <c r="C278" s="150">
        <v>3007.8</v>
      </c>
      <c r="D278" s="150">
        <v>1586.45165</v>
      </c>
      <c r="E278" s="146">
        <f t="shared" si="4"/>
        <v>52.744585743732955</v>
      </c>
    </row>
    <row r="279" spans="1:5" x14ac:dyDescent="0.25">
      <c r="A279" s="145" t="s">
        <v>343</v>
      </c>
      <c r="B279" s="149" t="s">
        <v>1025</v>
      </c>
      <c r="C279" s="150">
        <v>2484.1876299999999</v>
      </c>
      <c r="D279" s="150">
        <v>1312.27565</v>
      </c>
      <c r="E279" s="146">
        <f t="shared" si="4"/>
        <v>52.825142278000961</v>
      </c>
    </row>
    <row r="280" spans="1:5" ht="67.5" x14ac:dyDescent="0.25">
      <c r="A280" s="145" t="s">
        <v>1228</v>
      </c>
      <c r="B280" s="149" t="s">
        <v>1026</v>
      </c>
      <c r="C280" s="150">
        <v>383</v>
      </c>
      <c r="D280" s="150">
        <v>202.8</v>
      </c>
      <c r="E280" s="146">
        <f t="shared" si="4"/>
        <v>52.95039164490862</v>
      </c>
    </row>
    <row r="281" spans="1:5" ht="33.75" x14ac:dyDescent="0.25">
      <c r="A281" s="145" t="s">
        <v>1276</v>
      </c>
      <c r="B281" s="149" t="s">
        <v>1027</v>
      </c>
      <c r="C281" s="150">
        <v>200</v>
      </c>
      <c r="D281" s="150">
        <v>19.8</v>
      </c>
      <c r="E281" s="146">
        <f t="shared" si="4"/>
        <v>9.9</v>
      </c>
    </row>
    <row r="282" spans="1:5" ht="33.75" x14ac:dyDescent="0.25">
      <c r="A282" s="145" t="s">
        <v>347</v>
      </c>
      <c r="B282" s="149" t="s">
        <v>1028</v>
      </c>
      <c r="C282" s="150">
        <v>200</v>
      </c>
      <c r="D282" s="150">
        <v>19.8</v>
      </c>
      <c r="E282" s="146">
        <f t="shared" si="4"/>
        <v>9.9</v>
      </c>
    </row>
    <row r="283" spans="1:5" ht="22.5" x14ac:dyDescent="0.25">
      <c r="A283" s="145" t="s">
        <v>236</v>
      </c>
      <c r="B283" s="149" t="s">
        <v>1029</v>
      </c>
      <c r="C283" s="150">
        <v>200</v>
      </c>
      <c r="D283" s="150">
        <v>19.8</v>
      </c>
      <c r="E283" s="146">
        <f t="shared" si="4"/>
        <v>9.9</v>
      </c>
    </row>
    <row r="284" spans="1:5" ht="33.75" x14ac:dyDescent="0.25">
      <c r="A284" s="145" t="s">
        <v>258</v>
      </c>
      <c r="B284" s="149" t="s">
        <v>1030</v>
      </c>
      <c r="C284" s="150">
        <v>2101.1876299999999</v>
      </c>
      <c r="D284" s="150">
        <v>1109.4749999999999</v>
      </c>
      <c r="E284" s="146">
        <f t="shared" si="4"/>
        <v>52.802281155633871</v>
      </c>
    </row>
    <row r="285" spans="1:5" ht="33.75" x14ac:dyDescent="0.25">
      <c r="A285" s="145" t="s">
        <v>355</v>
      </c>
      <c r="B285" s="149" t="s">
        <v>1031</v>
      </c>
      <c r="C285" s="150">
        <v>1515.28763</v>
      </c>
      <c r="D285" s="150">
        <v>952.654</v>
      </c>
      <c r="E285" s="146">
        <f t="shared" si="4"/>
        <v>62.869516066728522</v>
      </c>
    </row>
    <row r="286" spans="1:5" ht="56.25" x14ac:dyDescent="0.25">
      <c r="A286" s="145" t="s">
        <v>221</v>
      </c>
      <c r="B286" s="149" t="s">
        <v>1032</v>
      </c>
      <c r="C286" s="150">
        <v>1515.28763</v>
      </c>
      <c r="D286" s="150">
        <v>952.654</v>
      </c>
      <c r="E286" s="146">
        <f t="shared" si="4"/>
        <v>62.869516066728522</v>
      </c>
    </row>
    <row r="287" spans="1:5" ht="33.75" x14ac:dyDescent="0.25">
      <c r="A287" s="145" t="s">
        <v>358</v>
      </c>
      <c r="B287" s="149" t="s">
        <v>1033</v>
      </c>
      <c r="C287" s="150">
        <v>585.9</v>
      </c>
      <c r="D287" s="150">
        <v>156.82</v>
      </c>
      <c r="E287" s="146">
        <f t="shared" si="4"/>
        <v>26.765659668885476</v>
      </c>
    </row>
    <row r="288" spans="1:5" ht="22.5" x14ac:dyDescent="0.25">
      <c r="A288" s="145" t="s">
        <v>236</v>
      </c>
      <c r="B288" s="149" t="s">
        <v>1034</v>
      </c>
      <c r="C288" s="150">
        <v>575.9</v>
      </c>
      <c r="D288" s="150">
        <v>156.82</v>
      </c>
      <c r="E288" s="146">
        <f t="shared" si="4"/>
        <v>27.230421948254907</v>
      </c>
    </row>
    <row r="289" spans="1:5" x14ac:dyDescent="0.25">
      <c r="A289" s="145" t="s">
        <v>247</v>
      </c>
      <c r="B289" s="149" t="s">
        <v>1035</v>
      </c>
      <c r="C289" s="150">
        <v>10</v>
      </c>
      <c r="D289" s="150" t="s">
        <v>757</v>
      </c>
      <c r="E289" s="146">
        <f t="shared" si="4"/>
        <v>0</v>
      </c>
    </row>
    <row r="290" spans="1:5" ht="22.5" x14ac:dyDescent="0.25">
      <c r="A290" s="145" t="s">
        <v>368</v>
      </c>
      <c r="B290" s="149" t="s">
        <v>1036</v>
      </c>
      <c r="C290" s="150">
        <v>523.61237000000006</v>
      </c>
      <c r="D290" s="150">
        <v>274.17599999999999</v>
      </c>
      <c r="E290" s="146">
        <f t="shared" si="4"/>
        <v>52.362399306952959</v>
      </c>
    </row>
    <row r="291" spans="1:5" ht="33.75" x14ac:dyDescent="0.25">
      <c r="A291" s="145" t="s">
        <v>258</v>
      </c>
      <c r="B291" s="149" t="s">
        <v>1037</v>
      </c>
      <c r="C291" s="150">
        <v>523.61237000000006</v>
      </c>
      <c r="D291" s="150">
        <v>274.17599999999999</v>
      </c>
      <c r="E291" s="146">
        <f t="shared" si="4"/>
        <v>52.362399306952959</v>
      </c>
    </row>
    <row r="292" spans="1:5" ht="33.75" x14ac:dyDescent="0.25">
      <c r="A292" s="145" t="s">
        <v>355</v>
      </c>
      <c r="B292" s="149" t="s">
        <v>1038</v>
      </c>
      <c r="C292" s="150">
        <v>523.61237000000006</v>
      </c>
      <c r="D292" s="150">
        <v>274.17599999999999</v>
      </c>
      <c r="E292" s="146">
        <f t="shared" si="4"/>
        <v>52.362399306952959</v>
      </c>
    </row>
    <row r="293" spans="1:5" ht="56.25" x14ac:dyDescent="0.25">
      <c r="A293" s="145" t="s">
        <v>221</v>
      </c>
      <c r="B293" s="149" t="s">
        <v>1039</v>
      </c>
      <c r="C293" s="150">
        <v>523.61237000000006</v>
      </c>
      <c r="D293" s="150">
        <v>274.17599999999999</v>
      </c>
      <c r="E293" s="146">
        <f t="shared" si="4"/>
        <v>52.362399306952959</v>
      </c>
    </row>
    <row r="294" spans="1:5" x14ac:dyDescent="0.25">
      <c r="A294" s="144" t="s">
        <v>1040</v>
      </c>
      <c r="B294" s="147" t="s">
        <v>207</v>
      </c>
      <c r="C294" s="148">
        <v>274066.56014000002</v>
      </c>
      <c r="D294" s="148">
        <v>167194.66093000001</v>
      </c>
      <c r="E294" s="156">
        <f t="shared" si="4"/>
        <v>61.005129865019946</v>
      </c>
    </row>
    <row r="295" spans="1:5" x14ac:dyDescent="0.25">
      <c r="A295" s="145" t="s">
        <v>434</v>
      </c>
      <c r="B295" s="149" t="s">
        <v>1041</v>
      </c>
      <c r="C295" s="195">
        <v>274066.56</v>
      </c>
      <c r="D295" s="150">
        <v>167194.66</v>
      </c>
      <c r="E295" s="146">
        <f t="shared" si="4"/>
        <v>61.005129556849255</v>
      </c>
    </row>
    <row r="296" spans="1:5" x14ac:dyDescent="0.25">
      <c r="A296" s="145" t="s">
        <v>436</v>
      </c>
      <c r="B296" s="149" t="s">
        <v>1042</v>
      </c>
      <c r="C296" s="150">
        <v>68619.324999999997</v>
      </c>
      <c r="D296" s="150">
        <v>41707.576999999997</v>
      </c>
      <c r="E296" s="146">
        <f t="shared" si="4"/>
        <v>60.781094830064276</v>
      </c>
    </row>
    <row r="297" spans="1:5" ht="45" x14ac:dyDescent="0.25">
      <c r="A297" s="145" t="s">
        <v>1277</v>
      </c>
      <c r="B297" s="149" t="s">
        <v>1043</v>
      </c>
      <c r="C297" s="150">
        <v>300</v>
      </c>
      <c r="D297" s="150">
        <v>150</v>
      </c>
      <c r="E297" s="146">
        <f t="shared" si="4"/>
        <v>50</v>
      </c>
    </row>
    <row r="298" spans="1:5" ht="33.75" x14ac:dyDescent="0.25">
      <c r="A298" s="145" t="s">
        <v>439</v>
      </c>
      <c r="B298" s="149" t="s">
        <v>1044</v>
      </c>
      <c r="C298" s="150">
        <v>300</v>
      </c>
      <c r="D298" s="150">
        <v>150</v>
      </c>
      <c r="E298" s="146">
        <f t="shared" si="4"/>
        <v>50</v>
      </c>
    </row>
    <row r="299" spans="1:5" ht="33.75" x14ac:dyDescent="0.25">
      <c r="A299" s="145" t="s">
        <v>441</v>
      </c>
      <c r="B299" s="149" t="s">
        <v>1045</v>
      </c>
      <c r="C299" s="150">
        <v>300</v>
      </c>
      <c r="D299" s="150">
        <v>150</v>
      </c>
      <c r="E299" s="146">
        <f t="shared" si="4"/>
        <v>50</v>
      </c>
    </row>
    <row r="300" spans="1:5" ht="45" x14ac:dyDescent="0.25">
      <c r="A300" s="145" t="s">
        <v>1219</v>
      </c>
      <c r="B300" s="149" t="s">
        <v>1046</v>
      </c>
      <c r="C300" s="150">
        <v>68319.324999999997</v>
      </c>
      <c r="D300" s="150">
        <v>41557.576999999997</v>
      </c>
      <c r="E300" s="146">
        <f t="shared" si="4"/>
        <v>60.82843617087844</v>
      </c>
    </row>
    <row r="301" spans="1:5" ht="33.75" x14ac:dyDescent="0.25">
      <c r="A301" s="145" t="s">
        <v>444</v>
      </c>
      <c r="B301" s="149" t="s">
        <v>1047</v>
      </c>
      <c r="C301" s="150">
        <v>5055.3249999999998</v>
      </c>
      <c r="D301" s="150">
        <v>2654.7035599999999</v>
      </c>
      <c r="E301" s="146">
        <f t="shared" si="4"/>
        <v>52.513014692428285</v>
      </c>
    </row>
    <row r="302" spans="1:5" ht="33.75" x14ac:dyDescent="0.25">
      <c r="A302" s="145" t="s">
        <v>441</v>
      </c>
      <c r="B302" s="149" t="s">
        <v>1048</v>
      </c>
      <c r="C302" s="150">
        <v>5055.3249999999998</v>
      </c>
      <c r="D302" s="150">
        <v>2654.7035599999999</v>
      </c>
      <c r="E302" s="146">
        <f t="shared" si="4"/>
        <v>52.513014692428285</v>
      </c>
    </row>
    <row r="303" spans="1:5" ht="33.75" x14ac:dyDescent="0.25">
      <c r="A303" s="145" t="s">
        <v>447</v>
      </c>
      <c r="B303" s="149" t="s">
        <v>1049</v>
      </c>
      <c r="C303" s="150">
        <v>62478</v>
      </c>
      <c r="D303" s="150">
        <v>38892.82</v>
      </c>
      <c r="E303" s="146">
        <f t="shared" si="4"/>
        <v>62.250424149300557</v>
      </c>
    </row>
    <row r="304" spans="1:5" ht="33.75" x14ac:dyDescent="0.25">
      <c r="A304" s="145" t="s">
        <v>441</v>
      </c>
      <c r="B304" s="149" t="s">
        <v>1050</v>
      </c>
      <c r="C304" s="150">
        <v>62478</v>
      </c>
      <c r="D304" s="150">
        <v>38892.82</v>
      </c>
      <c r="E304" s="146">
        <f t="shared" si="4"/>
        <v>62.250424149300557</v>
      </c>
    </row>
    <row r="305" spans="1:5" ht="33.75" x14ac:dyDescent="0.25">
      <c r="A305" s="145" t="s">
        <v>450</v>
      </c>
      <c r="B305" s="149" t="s">
        <v>1051</v>
      </c>
      <c r="C305" s="150">
        <v>423</v>
      </c>
      <c r="D305" s="150">
        <v>0</v>
      </c>
      <c r="E305" s="146">
        <f t="shared" si="4"/>
        <v>0</v>
      </c>
    </row>
    <row r="306" spans="1:5" ht="33.75" x14ac:dyDescent="0.25">
      <c r="A306" s="145" t="s">
        <v>441</v>
      </c>
      <c r="B306" s="149" t="s">
        <v>1052</v>
      </c>
      <c r="C306" s="150">
        <v>423</v>
      </c>
      <c r="D306" s="150">
        <v>0</v>
      </c>
      <c r="E306" s="146">
        <f t="shared" si="4"/>
        <v>0</v>
      </c>
    </row>
    <row r="307" spans="1:5" ht="22.5" x14ac:dyDescent="0.25">
      <c r="A307" s="145" t="s">
        <v>453</v>
      </c>
      <c r="B307" s="149" t="s">
        <v>1053</v>
      </c>
      <c r="C307" s="150">
        <v>363</v>
      </c>
      <c r="D307" s="150">
        <v>10.054</v>
      </c>
      <c r="E307" s="146">
        <f t="shared" si="4"/>
        <v>2.76969696969697</v>
      </c>
    </row>
    <row r="308" spans="1:5" ht="22.5" x14ac:dyDescent="0.25">
      <c r="A308" s="145" t="s">
        <v>453</v>
      </c>
      <c r="B308" s="149" t="s">
        <v>1054</v>
      </c>
      <c r="C308" s="150">
        <v>363</v>
      </c>
      <c r="D308" s="150">
        <v>10.054</v>
      </c>
      <c r="E308" s="146">
        <f t="shared" si="4"/>
        <v>2.76969696969697</v>
      </c>
    </row>
    <row r="309" spans="1:5" ht="33.75" x14ac:dyDescent="0.25">
      <c r="A309" s="145" t="s">
        <v>441</v>
      </c>
      <c r="B309" s="149" t="s">
        <v>1055</v>
      </c>
      <c r="C309" s="150">
        <v>363</v>
      </c>
      <c r="D309" s="150">
        <v>10.054</v>
      </c>
      <c r="E309" s="146">
        <f t="shared" si="4"/>
        <v>2.76969696969697</v>
      </c>
    </row>
    <row r="310" spans="1:5" x14ac:dyDescent="0.25">
      <c r="A310" s="145" t="s">
        <v>457</v>
      </c>
      <c r="B310" s="149" t="s">
        <v>1056</v>
      </c>
      <c r="C310" s="150">
        <v>190388.14014</v>
      </c>
      <c r="D310" s="150">
        <v>118279.74725</v>
      </c>
      <c r="E310" s="146">
        <f t="shared" si="4"/>
        <v>62.125585744481867</v>
      </c>
    </row>
    <row r="311" spans="1:5" ht="45" x14ac:dyDescent="0.25">
      <c r="A311" s="145" t="s">
        <v>1219</v>
      </c>
      <c r="B311" s="149" t="s">
        <v>1057</v>
      </c>
      <c r="C311" s="150">
        <v>190388.14014</v>
      </c>
      <c r="D311" s="150">
        <v>118279.74725</v>
      </c>
      <c r="E311" s="146">
        <f t="shared" si="4"/>
        <v>62.125585744481867</v>
      </c>
    </row>
    <row r="312" spans="1:5" ht="33.75" x14ac:dyDescent="0.25">
      <c r="A312" s="145" t="s">
        <v>460</v>
      </c>
      <c r="B312" s="149" t="s">
        <v>1058</v>
      </c>
      <c r="C312" s="150">
        <v>11489.32907</v>
      </c>
      <c r="D312" s="150">
        <v>6788.8929200000002</v>
      </c>
      <c r="E312" s="146">
        <f t="shared" si="4"/>
        <v>59.088680275740423</v>
      </c>
    </row>
    <row r="313" spans="1:5" ht="33.75" x14ac:dyDescent="0.25">
      <c r="A313" s="145" t="s">
        <v>441</v>
      </c>
      <c r="B313" s="149" t="s">
        <v>1059</v>
      </c>
      <c r="C313" s="150">
        <v>11489.32907</v>
      </c>
      <c r="D313" s="150">
        <v>6788.8929200000002</v>
      </c>
      <c r="E313" s="146">
        <f t="shared" si="4"/>
        <v>59.088680275740423</v>
      </c>
    </row>
    <row r="314" spans="1:5" ht="56.25" x14ac:dyDescent="0.25">
      <c r="A314" s="145" t="s">
        <v>463</v>
      </c>
      <c r="B314" s="149" t="s">
        <v>1060</v>
      </c>
      <c r="C314" s="150">
        <v>1502</v>
      </c>
      <c r="D314" s="150">
        <v>1137.162</v>
      </c>
      <c r="E314" s="146">
        <f t="shared" si="4"/>
        <v>75.7098535286285</v>
      </c>
    </row>
    <row r="315" spans="1:5" ht="33.75" x14ac:dyDescent="0.25">
      <c r="A315" s="145" t="s">
        <v>441</v>
      </c>
      <c r="B315" s="149" t="s">
        <v>1061</v>
      </c>
      <c r="C315" s="150">
        <v>1502</v>
      </c>
      <c r="D315" s="150">
        <v>1137.162</v>
      </c>
      <c r="E315" s="146">
        <f t="shared" si="4"/>
        <v>75.7098535286285</v>
      </c>
    </row>
    <row r="316" spans="1:5" ht="22.5" x14ac:dyDescent="0.25">
      <c r="A316" s="145" t="s">
        <v>466</v>
      </c>
      <c r="B316" s="149" t="s">
        <v>1062</v>
      </c>
      <c r="C316" s="150">
        <v>155497</v>
      </c>
      <c r="D316" s="150">
        <v>94948.082880000002</v>
      </c>
      <c r="E316" s="146">
        <f t="shared" si="4"/>
        <v>61.061038399454645</v>
      </c>
    </row>
    <row r="317" spans="1:5" ht="33.75" x14ac:dyDescent="0.25">
      <c r="A317" s="145" t="s">
        <v>441</v>
      </c>
      <c r="B317" s="149" t="s">
        <v>1063</v>
      </c>
      <c r="C317" s="150">
        <v>155497</v>
      </c>
      <c r="D317" s="150">
        <v>94948.082880000002</v>
      </c>
      <c r="E317" s="146">
        <f t="shared" si="4"/>
        <v>61.061038399454645</v>
      </c>
    </row>
    <row r="318" spans="1:5" ht="23.25" x14ac:dyDescent="0.25">
      <c r="A318" s="145" t="s">
        <v>469</v>
      </c>
      <c r="B318" s="149" t="s">
        <v>1064</v>
      </c>
      <c r="C318" s="150">
        <v>1172</v>
      </c>
      <c r="D318" s="150">
        <v>1172</v>
      </c>
      <c r="E318" s="146">
        <f t="shared" si="4"/>
        <v>100</v>
      </c>
    </row>
    <row r="319" spans="1:5" ht="33.75" x14ac:dyDescent="0.25">
      <c r="A319" s="145" t="s">
        <v>441</v>
      </c>
      <c r="B319" s="149" t="s">
        <v>1065</v>
      </c>
      <c r="C319" s="150">
        <v>1172</v>
      </c>
      <c r="D319" s="150">
        <v>1172</v>
      </c>
      <c r="E319" s="146">
        <f t="shared" si="4"/>
        <v>100</v>
      </c>
    </row>
    <row r="320" spans="1:5" ht="56.25" x14ac:dyDescent="0.25">
      <c r="A320" s="145" t="s">
        <v>472</v>
      </c>
      <c r="B320" s="149" t="s">
        <v>1066</v>
      </c>
      <c r="C320" s="150">
        <v>11863.448</v>
      </c>
      <c r="D320" s="150">
        <v>9094.9249999999993</v>
      </c>
      <c r="E320" s="146">
        <f t="shared" si="4"/>
        <v>76.663420280512028</v>
      </c>
    </row>
    <row r="321" spans="1:5" ht="33.75" x14ac:dyDescent="0.25">
      <c r="A321" s="145" t="s">
        <v>441</v>
      </c>
      <c r="B321" s="149" t="s">
        <v>1067</v>
      </c>
      <c r="C321" s="150">
        <v>11863.448</v>
      </c>
      <c r="D321" s="150">
        <v>9094.9249999999993</v>
      </c>
      <c r="E321" s="146">
        <f t="shared" si="4"/>
        <v>76.663420280512028</v>
      </c>
    </row>
    <row r="322" spans="1:5" ht="23.25" x14ac:dyDescent="0.25">
      <c r="A322" s="145" t="s">
        <v>475</v>
      </c>
      <c r="B322" s="149" t="s">
        <v>1068</v>
      </c>
      <c r="C322" s="150">
        <v>6459</v>
      </c>
      <c r="D322" s="150">
        <v>4009.105</v>
      </c>
      <c r="E322" s="146">
        <f t="shared" si="4"/>
        <v>62.070057284409351</v>
      </c>
    </row>
    <row r="323" spans="1:5" ht="33.75" x14ac:dyDescent="0.25">
      <c r="A323" s="145" t="s">
        <v>441</v>
      </c>
      <c r="B323" s="149" t="s">
        <v>1069</v>
      </c>
      <c r="C323" s="150">
        <v>6459</v>
      </c>
      <c r="D323" s="150">
        <v>4009.105</v>
      </c>
      <c r="E323" s="146">
        <f t="shared" si="4"/>
        <v>62.070057284409351</v>
      </c>
    </row>
    <row r="324" spans="1:5" ht="45" x14ac:dyDescent="0.25">
      <c r="A324" s="145" t="s">
        <v>478</v>
      </c>
      <c r="B324" s="149" t="s">
        <v>1070</v>
      </c>
      <c r="C324" s="150">
        <v>240</v>
      </c>
      <c r="D324" s="150">
        <v>240</v>
      </c>
      <c r="E324" s="146">
        <f t="shared" si="4"/>
        <v>100</v>
      </c>
    </row>
    <row r="325" spans="1:5" ht="45" x14ac:dyDescent="0.25">
      <c r="A325" s="145" t="s">
        <v>478</v>
      </c>
      <c r="B325" s="149" t="s">
        <v>1071</v>
      </c>
      <c r="C325" s="150">
        <v>240</v>
      </c>
      <c r="D325" s="150">
        <v>240</v>
      </c>
      <c r="E325" s="146">
        <f t="shared" si="4"/>
        <v>100</v>
      </c>
    </row>
    <row r="326" spans="1:5" ht="33.75" x14ac:dyDescent="0.25">
      <c r="A326" s="145" t="s">
        <v>441</v>
      </c>
      <c r="B326" s="149" t="s">
        <v>1072</v>
      </c>
      <c r="C326" s="150">
        <v>240</v>
      </c>
      <c r="D326" s="150">
        <v>240</v>
      </c>
      <c r="E326" s="146">
        <f t="shared" si="4"/>
        <v>100</v>
      </c>
    </row>
    <row r="327" spans="1:5" ht="22.5" x14ac:dyDescent="0.25">
      <c r="A327" s="145" t="s">
        <v>453</v>
      </c>
      <c r="B327" s="149" t="s">
        <v>1073</v>
      </c>
      <c r="C327" s="150">
        <v>1215.19307</v>
      </c>
      <c r="D327" s="150">
        <v>302</v>
      </c>
      <c r="E327" s="146">
        <f t="shared" si="4"/>
        <v>24.852017959582341</v>
      </c>
    </row>
    <row r="328" spans="1:5" ht="22.5" x14ac:dyDescent="0.25">
      <c r="A328" s="145" t="s">
        <v>453</v>
      </c>
      <c r="B328" s="149" t="s">
        <v>1074</v>
      </c>
      <c r="C328" s="150">
        <v>1215.19307</v>
      </c>
      <c r="D328" s="150">
        <v>302</v>
      </c>
      <c r="E328" s="146">
        <f t="shared" ref="E328:E391" si="5">D328/C328*100</f>
        <v>24.852017959582341</v>
      </c>
    </row>
    <row r="329" spans="1:5" ht="33.75" x14ac:dyDescent="0.25">
      <c r="A329" s="145" t="s">
        <v>441</v>
      </c>
      <c r="B329" s="149" t="s">
        <v>1075</v>
      </c>
      <c r="C329" s="150">
        <v>1215.19307</v>
      </c>
      <c r="D329" s="150">
        <v>302</v>
      </c>
      <c r="E329" s="146">
        <f t="shared" si="5"/>
        <v>24.852017959582341</v>
      </c>
    </row>
    <row r="330" spans="1:5" ht="67.5" x14ac:dyDescent="0.25">
      <c r="A330" s="145" t="s">
        <v>485</v>
      </c>
      <c r="B330" s="149" t="s">
        <v>1076</v>
      </c>
      <c r="C330" s="150">
        <v>950.17</v>
      </c>
      <c r="D330" s="150">
        <v>587.57899999999995</v>
      </c>
      <c r="E330" s="146">
        <f t="shared" si="5"/>
        <v>61.839355062778232</v>
      </c>
    </row>
    <row r="331" spans="1:5" ht="33.75" x14ac:dyDescent="0.25">
      <c r="A331" s="145" t="s">
        <v>441</v>
      </c>
      <c r="B331" s="149" t="s">
        <v>1077</v>
      </c>
      <c r="C331" s="150">
        <v>950.17</v>
      </c>
      <c r="D331" s="150">
        <v>587.57899999999995</v>
      </c>
      <c r="E331" s="146">
        <f t="shared" si="5"/>
        <v>61.839355062778232</v>
      </c>
    </row>
    <row r="332" spans="1:5" x14ac:dyDescent="0.25">
      <c r="A332" s="145" t="s">
        <v>497</v>
      </c>
      <c r="B332" s="149" t="s">
        <v>1078</v>
      </c>
      <c r="C332" s="150">
        <v>3010</v>
      </c>
      <c r="D332" s="150">
        <v>998.48197000000005</v>
      </c>
      <c r="E332" s="146">
        <f t="shared" si="5"/>
        <v>33.172158471760795</v>
      </c>
    </row>
    <row r="333" spans="1:5" ht="45" x14ac:dyDescent="0.25">
      <c r="A333" s="145" t="s">
        <v>1219</v>
      </c>
      <c r="B333" s="149" t="s">
        <v>1079</v>
      </c>
      <c r="C333" s="150">
        <v>3010</v>
      </c>
      <c r="D333" s="150">
        <v>998.48197000000005</v>
      </c>
      <c r="E333" s="146">
        <f t="shared" si="5"/>
        <v>33.172158471760795</v>
      </c>
    </row>
    <row r="334" spans="1:5" ht="22.5" x14ac:dyDescent="0.25">
      <c r="A334" s="145" t="s">
        <v>500</v>
      </c>
      <c r="B334" s="149" t="s">
        <v>1080</v>
      </c>
      <c r="C334" s="150">
        <v>3010</v>
      </c>
      <c r="D334" s="150">
        <v>998.48197000000005</v>
      </c>
      <c r="E334" s="146">
        <f t="shared" si="5"/>
        <v>33.172158471760795</v>
      </c>
    </row>
    <row r="335" spans="1:5" ht="22.5" x14ac:dyDescent="0.25">
      <c r="A335" s="145" t="s">
        <v>502</v>
      </c>
      <c r="B335" s="149" t="s">
        <v>1081</v>
      </c>
      <c r="C335" s="150">
        <v>3010</v>
      </c>
      <c r="D335" s="150">
        <v>998.48197000000005</v>
      </c>
      <c r="E335" s="146">
        <f t="shared" si="5"/>
        <v>33.172158471760795</v>
      </c>
    </row>
    <row r="336" spans="1:5" ht="33.75" x14ac:dyDescent="0.25">
      <c r="A336" s="145" t="s">
        <v>441</v>
      </c>
      <c r="B336" s="149" t="s">
        <v>1082</v>
      </c>
      <c r="C336" s="150">
        <v>3010</v>
      </c>
      <c r="D336" s="150">
        <v>998.48197000000005</v>
      </c>
      <c r="E336" s="146">
        <f t="shared" si="5"/>
        <v>33.172158471760795</v>
      </c>
    </row>
    <row r="337" spans="1:5" x14ac:dyDescent="0.25">
      <c r="A337" s="145" t="s">
        <v>505</v>
      </c>
      <c r="B337" s="149" t="s">
        <v>1083</v>
      </c>
      <c r="C337" s="150">
        <v>9530.7950000000001</v>
      </c>
      <c r="D337" s="150">
        <v>5637.5780000000004</v>
      </c>
      <c r="E337" s="146">
        <f t="shared" si="5"/>
        <v>59.151183085986013</v>
      </c>
    </row>
    <row r="338" spans="1:5" ht="45" x14ac:dyDescent="0.25">
      <c r="A338" s="145" t="s">
        <v>1219</v>
      </c>
      <c r="B338" s="149" t="s">
        <v>1084</v>
      </c>
      <c r="C338" s="150">
        <v>9507.0949999999993</v>
      </c>
      <c r="D338" s="150">
        <v>5637.5780000000004</v>
      </c>
      <c r="E338" s="146">
        <f t="shared" si="5"/>
        <v>59.298639594955148</v>
      </c>
    </row>
    <row r="339" spans="1:5" ht="56.25" x14ac:dyDescent="0.25">
      <c r="A339" s="145" t="s">
        <v>508</v>
      </c>
      <c r="B339" s="149" t="s">
        <v>1085</v>
      </c>
      <c r="C339" s="150">
        <v>9507.0949999999993</v>
      </c>
      <c r="D339" s="150">
        <v>5637.5780000000004</v>
      </c>
      <c r="E339" s="146">
        <f t="shared" si="5"/>
        <v>59.298639594955148</v>
      </c>
    </row>
    <row r="340" spans="1:5" ht="56.25" x14ac:dyDescent="0.25">
      <c r="A340" s="145" t="s">
        <v>508</v>
      </c>
      <c r="B340" s="149" t="s">
        <v>1086</v>
      </c>
      <c r="C340" s="150">
        <v>8996.6</v>
      </c>
      <c r="D340" s="150">
        <v>5484.5294800000001</v>
      </c>
      <c r="E340" s="146">
        <f t="shared" si="5"/>
        <v>60.962246626503344</v>
      </c>
    </row>
    <row r="341" spans="1:5" ht="56.25" x14ac:dyDescent="0.25">
      <c r="A341" s="145" t="s">
        <v>221</v>
      </c>
      <c r="B341" s="149" t="s">
        <v>1087</v>
      </c>
      <c r="C341" s="150">
        <v>8996.6</v>
      </c>
      <c r="D341" s="150">
        <v>5484.5294800000001</v>
      </c>
      <c r="E341" s="146">
        <f t="shared" si="5"/>
        <v>60.962246626503344</v>
      </c>
    </row>
    <row r="342" spans="1:5" ht="45" x14ac:dyDescent="0.25">
      <c r="A342" s="145" t="s">
        <v>512</v>
      </c>
      <c r="B342" s="149" t="s">
        <v>1088</v>
      </c>
      <c r="C342" s="150">
        <v>422.19499999999999</v>
      </c>
      <c r="D342" s="150">
        <v>63.456119999999999</v>
      </c>
      <c r="E342" s="146">
        <f t="shared" si="5"/>
        <v>15.030050095335094</v>
      </c>
    </row>
    <row r="343" spans="1:5" ht="22.5" x14ac:dyDescent="0.25">
      <c r="A343" s="145" t="s">
        <v>236</v>
      </c>
      <c r="B343" s="149" t="s">
        <v>1089</v>
      </c>
      <c r="C343" s="150">
        <v>412.19499999999999</v>
      </c>
      <c r="D343" s="150">
        <v>126.434</v>
      </c>
      <c r="E343" s="146">
        <f t="shared" si="5"/>
        <v>30.673346353061049</v>
      </c>
    </row>
    <row r="344" spans="1:5" x14ac:dyDescent="0.25">
      <c r="A344" s="145" t="s">
        <v>247</v>
      </c>
      <c r="B344" s="149" t="s">
        <v>1090</v>
      </c>
      <c r="C344" s="150">
        <v>10</v>
      </c>
      <c r="D344" s="150">
        <v>0.8</v>
      </c>
      <c r="E344" s="146">
        <f t="shared" si="5"/>
        <v>8</v>
      </c>
    </row>
    <row r="345" spans="1:5" ht="22.5" x14ac:dyDescent="0.25">
      <c r="A345" s="145" t="s">
        <v>516</v>
      </c>
      <c r="B345" s="149" t="s">
        <v>1091</v>
      </c>
      <c r="C345" s="150">
        <v>88.3</v>
      </c>
      <c r="D345" s="150">
        <v>26.614000000000001</v>
      </c>
      <c r="E345" s="146">
        <f t="shared" si="5"/>
        <v>30.140430351075882</v>
      </c>
    </row>
    <row r="346" spans="1:5" ht="22.5" x14ac:dyDescent="0.25">
      <c r="A346" s="145" t="s">
        <v>236</v>
      </c>
      <c r="B346" s="149" t="s">
        <v>1092</v>
      </c>
      <c r="C346" s="150">
        <v>88.3</v>
      </c>
      <c r="D346" s="150">
        <v>26.614000000000001</v>
      </c>
      <c r="E346" s="146">
        <f t="shared" si="5"/>
        <v>30.140430351075882</v>
      </c>
    </row>
    <row r="347" spans="1:5" ht="22.5" x14ac:dyDescent="0.25">
      <c r="A347" s="145" t="s">
        <v>519</v>
      </c>
      <c r="B347" s="149" t="s">
        <v>1093</v>
      </c>
      <c r="C347" s="150">
        <v>23.7</v>
      </c>
      <c r="D347" s="150" t="s">
        <v>757</v>
      </c>
      <c r="E347" s="146">
        <f t="shared" si="5"/>
        <v>0</v>
      </c>
    </row>
    <row r="348" spans="1:5" ht="22.5" x14ac:dyDescent="0.25">
      <c r="A348" s="145" t="s">
        <v>521</v>
      </c>
      <c r="B348" s="149" t="s">
        <v>1094</v>
      </c>
      <c r="C348" s="150">
        <v>23.7</v>
      </c>
      <c r="D348" s="150" t="s">
        <v>757</v>
      </c>
      <c r="E348" s="146">
        <f t="shared" si="5"/>
        <v>0</v>
      </c>
    </row>
    <row r="349" spans="1:5" ht="22.5" x14ac:dyDescent="0.25">
      <c r="A349" s="145" t="s">
        <v>521</v>
      </c>
      <c r="B349" s="149" t="s">
        <v>1095</v>
      </c>
      <c r="C349" s="150">
        <v>23.7</v>
      </c>
      <c r="D349" s="150" t="s">
        <v>757</v>
      </c>
      <c r="E349" s="146">
        <f t="shared" si="5"/>
        <v>0</v>
      </c>
    </row>
    <row r="350" spans="1:5" ht="56.25" x14ac:dyDescent="0.25">
      <c r="A350" s="145" t="s">
        <v>221</v>
      </c>
      <c r="B350" s="149" t="s">
        <v>1096</v>
      </c>
      <c r="C350" s="150">
        <v>23.7</v>
      </c>
      <c r="D350" s="150" t="s">
        <v>757</v>
      </c>
      <c r="E350" s="146">
        <f t="shared" si="5"/>
        <v>0</v>
      </c>
    </row>
    <row r="351" spans="1:5" x14ac:dyDescent="0.25">
      <c r="A351" s="145" t="s">
        <v>575</v>
      </c>
      <c r="B351" s="149" t="s">
        <v>1097</v>
      </c>
      <c r="C351" s="150">
        <v>2518.3000000000002</v>
      </c>
      <c r="D351" s="150">
        <v>277.80774000000002</v>
      </c>
      <c r="E351" s="146">
        <f t="shared" si="5"/>
        <v>11.031558591113052</v>
      </c>
    </row>
    <row r="352" spans="1:5" x14ac:dyDescent="0.25">
      <c r="A352" s="145" t="s">
        <v>577</v>
      </c>
      <c r="B352" s="149" t="s">
        <v>1098</v>
      </c>
      <c r="C352" s="150">
        <v>476.3</v>
      </c>
      <c r="D352" s="150">
        <v>0</v>
      </c>
      <c r="E352" s="146">
        <f t="shared" si="5"/>
        <v>0</v>
      </c>
    </row>
    <row r="353" spans="1:5" ht="22.5" x14ac:dyDescent="0.25">
      <c r="A353" s="145" t="s">
        <v>519</v>
      </c>
      <c r="B353" s="149" t="s">
        <v>1099</v>
      </c>
      <c r="C353" s="150">
        <v>476.3</v>
      </c>
      <c r="D353" s="150">
        <v>0</v>
      </c>
      <c r="E353" s="146">
        <f t="shared" si="5"/>
        <v>0</v>
      </c>
    </row>
    <row r="354" spans="1:5" ht="22.5" x14ac:dyDescent="0.25">
      <c r="A354" s="145" t="s">
        <v>521</v>
      </c>
      <c r="B354" s="149" t="s">
        <v>1100</v>
      </c>
      <c r="C354" s="150">
        <v>476.3</v>
      </c>
      <c r="D354" s="150">
        <v>0</v>
      </c>
      <c r="E354" s="146">
        <f t="shared" si="5"/>
        <v>0</v>
      </c>
    </row>
    <row r="355" spans="1:5" ht="22.5" x14ac:dyDescent="0.25">
      <c r="A355" s="145" t="s">
        <v>521</v>
      </c>
      <c r="B355" s="149" t="s">
        <v>1101</v>
      </c>
      <c r="C355" s="150">
        <v>476.3</v>
      </c>
      <c r="D355" s="150">
        <v>0</v>
      </c>
      <c r="E355" s="146">
        <f t="shared" si="5"/>
        <v>0</v>
      </c>
    </row>
    <row r="356" spans="1:5" ht="33.75" x14ac:dyDescent="0.25">
      <c r="A356" s="145" t="s">
        <v>441</v>
      </c>
      <c r="B356" s="149" t="s">
        <v>1102</v>
      </c>
      <c r="C356" s="150">
        <v>476.3</v>
      </c>
      <c r="D356" s="150">
        <v>0</v>
      </c>
      <c r="E356" s="146">
        <f t="shared" si="5"/>
        <v>0</v>
      </c>
    </row>
    <row r="357" spans="1:5" x14ac:dyDescent="0.25">
      <c r="A357" s="145" t="s">
        <v>639</v>
      </c>
      <c r="B357" s="149" t="s">
        <v>1103</v>
      </c>
      <c r="C357" s="150">
        <v>2042</v>
      </c>
      <c r="D357" s="150">
        <v>571.27599999999995</v>
      </c>
      <c r="E357" s="146">
        <f t="shared" si="5"/>
        <v>27.97629774730656</v>
      </c>
    </row>
    <row r="358" spans="1:5" ht="45" x14ac:dyDescent="0.25">
      <c r="A358" s="145" t="s">
        <v>1219</v>
      </c>
      <c r="B358" s="149" t="s">
        <v>1104</v>
      </c>
      <c r="C358" s="150">
        <v>2042</v>
      </c>
      <c r="D358" s="150">
        <v>571.27599999999995</v>
      </c>
      <c r="E358" s="146">
        <f t="shared" si="5"/>
        <v>27.97629774730656</v>
      </c>
    </row>
    <row r="359" spans="1:5" ht="56.25" x14ac:dyDescent="0.25">
      <c r="A359" s="145" t="s">
        <v>647</v>
      </c>
      <c r="B359" s="149" t="s">
        <v>1105</v>
      </c>
      <c r="C359" s="150">
        <v>2042</v>
      </c>
      <c r="D359" s="150">
        <v>571.27599999999995</v>
      </c>
      <c r="E359" s="146">
        <f t="shared" si="5"/>
        <v>27.97629774730656</v>
      </c>
    </row>
    <row r="360" spans="1:5" ht="22.5" x14ac:dyDescent="0.25">
      <c r="A360" s="145" t="s">
        <v>584</v>
      </c>
      <c r="B360" s="149" t="s">
        <v>1106</v>
      </c>
      <c r="C360" s="150">
        <v>2042</v>
      </c>
      <c r="D360" s="150">
        <v>571.27599999999995</v>
      </c>
      <c r="E360" s="146">
        <f t="shared" si="5"/>
        <v>27.97629774730656</v>
      </c>
    </row>
    <row r="361" spans="1:5" x14ac:dyDescent="0.25">
      <c r="A361" s="144" t="s">
        <v>1107</v>
      </c>
      <c r="B361" s="147" t="s">
        <v>207</v>
      </c>
      <c r="C361" s="148">
        <v>68586.725000000006</v>
      </c>
      <c r="D361" s="148">
        <v>35000.998350000002</v>
      </c>
      <c r="E361" s="156">
        <f t="shared" si="5"/>
        <v>51.031738794934448</v>
      </c>
    </row>
    <row r="362" spans="1:5" x14ac:dyDescent="0.25">
      <c r="A362" s="145" t="s">
        <v>434</v>
      </c>
      <c r="B362" s="149" t="s">
        <v>1108</v>
      </c>
      <c r="C362" s="150">
        <v>17604.25</v>
      </c>
      <c r="D362" s="150">
        <v>9565.3116200000004</v>
      </c>
      <c r="E362" s="146">
        <f t="shared" si="5"/>
        <v>54.335240751523074</v>
      </c>
    </row>
    <row r="363" spans="1:5" x14ac:dyDescent="0.25">
      <c r="A363" s="145" t="s">
        <v>488</v>
      </c>
      <c r="B363" s="149" t="s">
        <v>1109</v>
      </c>
      <c r="C363" s="150">
        <v>17604.25</v>
      </c>
      <c r="D363" s="150">
        <v>9565.3116200000004</v>
      </c>
      <c r="E363" s="146">
        <f t="shared" si="5"/>
        <v>54.335240751523074</v>
      </c>
    </row>
    <row r="364" spans="1:5" ht="33.75" x14ac:dyDescent="0.25">
      <c r="A364" s="145" t="s">
        <v>1278</v>
      </c>
      <c r="B364" s="149" t="s">
        <v>1110</v>
      </c>
      <c r="C364" s="150">
        <v>17604.25</v>
      </c>
      <c r="D364" s="150">
        <v>9565.3116200000004</v>
      </c>
      <c r="E364" s="146">
        <f t="shared" si="5"/>
        <v>54.335240751523074</v>
      </c>
    </row>
    <row r="365" spans="1:5" ht="45" x14ac:dyDescent="0.25">
      <c r="A365" s="145" t="s">
        <v>1220</v>
      </c>
      <c r="B365" s="149" t="s">
        <v>1111</v>
      </c>
      <c r="C365" s="150">
        <v>168</v>
      </c>
      <c r="D365" s="150" t="s">
        <v>757</v>
      </c>
      <c r="E365" s="146">
        <f t="shared" si="5"/>
        <v>0</v>
      </c>
    </row>
    <row r="366" spans="1:5" ht="45" x14ac:dyDescent="0.25">
      <c r="A366" s="145" t="s">
        <v>1220</v>
      </c>
      <c r="B366" s="149" t="s">
        <v>1112</v>
      </c>
      <c r="C366" s="150">
        <v>168</v>
      </c>
      <c r="D366" s="150" t="s">
        <v>757</v>
      </c>
      <c r="E366" s="146">
        <f t="shared" si="5"/>
        <v>0</v>
      </c>
    </row>
    <row r="367" spans="1:5" ht="33.75" x14ac:dyDescent="0.25">
      <c r="A367" s="145" t="s">
        <v>441</v>
      </c>
      <c r="B367" s="149" t="s">
        <v>1113</v>
      </c>
      <c r="C367" s="150">
        <v>168</v>
      </c>
      <c r="D367" s="150" t="s">
        <v>757</v>
      </c>
      <c r="E367" s="146">
        <f t="shared" si="5"/>
        <v>0</v>
      </c>
    </row>
    <row r="368" spans="1:5" ht="33.75" x14ac:dyDescent="0.25">
      <c r="A368" s="145" t="s">
        <v>494</v>
      </c>
      <c r="B368" s="149" t="s">
        <v>1114</v>
      </c>
      <c r="C368" s="150">
        <v>17436.25</v>
      </c>
      <c r="D368" s="150">
        <v>4217.0411800000002</v>
      </c>
      <c r="E368" s="146">
        <f t="shared" si="5"/>
        <v>24.185482428847944</v>
      </c>
    </row>
    <row r="369" spans="1:5" ht="33.75" x14ac:dyDescent="0.25">
      <c r="A369" s="145" t="s">
        <v>441</v>
      </c>
      <c r="B369" s="149" t="s">
        <v>1115</v>
      </c>
      <c r="C369" s="150">
        <v>17436.25</v>
      </c>
      <c r="D369" s="150">
        <v>4217.0411800000002</v>
      </c>
      <c r="E369" s="146">
        <f t="shared" si="5"/>
        <v>24.185482428847944</v>
      </c>
    </row>
    <row r="370" spans="1:5" x14ac:dyDescent="0.25">
      <c r="A370" s="145" t="s">
        <v>537</v>
      </c>
      <c r="B370" s="149" t="s">
        <v>1116</v>
      </c>
      <c r="C370" s="195">
        <v>51532.875</v>
      </c>
      <c r="D370" s="150">
        <v>27982.392</v>
      </c>
      <c r="E370" s="146">
        <f t="shared" si="5"/>
        <v>54.300079318299247</v>
      </c>
    </row>
    <row r="371" spans="1:5" x14ac:dyDescent="0.25">
      <c r="A371" s="145" t="s">
        <v>539</v>
      </c>
      <c r="B371" s="149" t="s">
        <v>1117</v>
      </c>
      <c r="C371" s="150">
        <v>30548.775000000001</v>
      </c>
      <c r="D371" s="150">
        <v>13774.20017</v>
      </c>
      <c r="E371" s="146">
        <f t="shared" si="5"/>
        <v>45.089206261134855</v>
      </c>
    </row>
    <row r="372" spans="1:5" ht="33.75" x14ac:dyDescent="0.25">
      <c r="A372" s="145" t="s">
        <v>1221</v>
      </c>
      <c r="B372" s="149" t="s">
        <v>1118</v>
      </c>
      <c r="C372" s="150">
        <v>30548.775000000001</v>
      </c>
      <c r="D372" s="150">
        <v>13774.20017</v>
      </c>
      <c r="E372" s="146">
        <f t="shared" si="5"/>
        <v>45.089206261134855</v>
      </c>
    </row>
    <row r="373" spans="1:5" x14ac:dyDescent="0.25">
      <c r="A373" s="145" t="s">
        <v>542</v>
      </c>
      <c r="B373" s="149" t="s">
        <v>1119</v>
      </c>
      <c r="C373" s="150">
        <v>17463.599999999999</v>
      </c>
      <c r="D373" s="150">
        <v>8387.6640000000007</v>
      </c>
      <c r="E373" s="146">
        <f t="shared" si="5"/>
        <v>48.029409743695467</v>
      </c>
    </row>
    <row r="374" spans="1:5" ht="33.75" x14ac:dyDescent="0.25">
      <c r="A374" s="145" t="s">
        <v>1222</v>
      </c>
      <c r="B374" s="149" t="s">
        <v>1120</v>
      </c>
      <c r="C374" s="150">
        <v>17463.599999999999</v>
      </c>
      <c r="D374" s="150">
        <v>8387.6640000000007</v>
      </c>
      <c r="E374" s="146">
        <f t="shared" si="5"/>
        <v>48.029409743695467</v>
      </c>
    </row>
    <row r="375" spans="1:5" ht="33.75" x14ac:dyDescent="0.25">
      <c r="A375" s="145" t="s">
        <v>441</v>
      </c>
      <c r="B375" s="149" t="s">
        <v>1121</v>
      </c>
      <c r="C375" s="150">
        <v>17463.599999999999</v>
      </c>
      <c r="D375" s="150">
        <v>8387.6640000000007</v>
      </c>
      <c r="E375" s="146">
        <f t="shared" si="5"/>
        <v>48.029409743695467</v>
      </c>
    </row>
    <row r="376" spans="1:5" ht="33.75" x14ac:dyDescent="0.25">
      <c r="A376" s="145" t="s">
        <v>1224</v>
      </c>
      <c r="B376" s="149" t="s">
        <v>1122</v>
      </c>
      <c r="C376" s="150">
        <v>12785.174999999999</v>
      </c>
      <c r="D376" s="150">
        <v>5386.5360000000001</v>
      </c>
      <c r="E376" s="146">
        <f t="shared" si="5"/>
        <v>42.13110888196681</v>
      </c>
    </row>
    <row r="377" spans="1:5" ht="33.75" x14ac:dyDescent="0.25">
      <c r="A377" s="145" t="s">
        <v>1224</v>
      </c>
      <c r="B377" s="149" t="s">
        <v>1123</v>
      </c>
      <c r="C377" s="150">
        <v>12692.255999999999</v>
      </c>
      <c r="D377" s="150">
        <v>5299.741</v>
      </c>
      <c r="E377" s="146">
        <f t="shared" si="5"/>
        <v>41.755705211114559</v>
      </c>
    </row>
    <row r="378" spans="1:5" ht="33.75" x14ac:dyDescent="0.25">
      <c r="A378" s="145" t="s">
        <v>441</v>
      </c>
      <c r="B378" s="149" t="s">
        <v>1124</v>
      </c>
      <c r="C378" s="150">
        <v>12692.255999999999</v>
      </c>
      <c r="D378" s="150">
        <v>5299.741</v>
      </c>
      <c r="E378" s="146">
        <f t="shared" si="5"/>
        <v>41.755705211114559</v>
      </c>
    </row>
    <row r="379" spans="1:5" ht="33.75" x14ac:dyDescent="0.25">
      <c r="A379" s="145" t="s">
        <v>554</v>
      </c>
      <c r="B379" s="149" t="s">
        <v>1125</v>
      </c>
      <c r="C379" s="150">
        <v>88.4</v>
      </c>
      <c r="D379" s="150">
        <v>82.276399999999995</v>
      </c>
      <c r="E379" s="146">
        <f t="shared" si="5"/>
        <v>93.072850678733019</v>
      </c>
    </row>
    <row r="380" spans="1:5" ht="33.75" x14ac:dyDescent="0.25">
      <c r="A380" s="145" t="s">
        <v>441</v>
      </c>
      <c r="B380" s="149" t="s">
        <v>1126</v>
      </c>
      <c r="C380" s="150">
        <v>88.4</v>
      </c>
      <c r="D380" s="150">
        <v>82.276399999999995</v>
      </c>
      <c r="E380" s="146">
        <f t="shared" si="5"/>
        <v>93.072850678733019</v>
      </c>
    </row>
    <row r="381" spans="1:5" ht="45" x14ac:dyDescent="0.25">
      <c r="A381" s="145" t="s">
        <v>1220</v>
      </c>
      <c r="B381" s="149" t="s">
        <v>1127</v>
      </c>
      <c r="C381" s="150">
        <v>300</v>
      </c>
      <c r="D381" s="150" t="s">
        <v>757</v>
      </c>
      <c r="E381" s="146">
        <f t="shared" si="5"/>
        <v>0</v>
      </c>
    </row>
    <row r="382" spans="1:5" ht="45" x14ac:dyDescent="0.25">
      <c r="A382" s="145" t="s">
        <v>1220</v>
      </c>
      <c r="B382" s="149" t="s">
        <v>1128</v>
      </c>
      <c r="C382" s="150">
        <v>300</v>
      </c>
      <c r="D382" s="150" t="s">
        <v>757</v>
      </c>
      <c r="E382" s="146">
        <f t="shared" si="5"/>
        <v>0</v>
      </c>
    </row>
    <row r="383" spans="1:5" ht="33.75" x14ac:dyDescent="0.25">
      <c r="A383" s="145" t="s">
        <v>441</v>
      </c>
      <c r="B383" s="149" t="s">
        <v>1129</v>
      </c>
      <c r="C383" s="150">
        <v>300</v>
      </c>
      <c r="D383" s="150" t="s">
        <v>757</v>
      </c>
      <c r="E383" s="146">
        <f t="shared" si="5"/>
        <v>0</v>
      </c>
    </row>
    <row r="384" spans="1:5" ht="22.5" x14ac:dyDescent="0.25">
      <c r="A384" s="145" t="s">
        <v>560</v>
      </c>
      <c r="B384" s="149" t="s">
        <v>1130</v>
      </c>
      <c r="C384" s="150">
        <v>20167.7</v>
      </c>
      <c r="D384" s="150">
        <v>11661.486559999999</v>
      </c>
      <c r="E384" s="146">
        <f t="shared" si="5"/>
        <v>57.822590379666494</v>
      </c>
    </row>
    <row r="385" spans="1:5" ht="33.75" x14ac:dyDescent="0.25">
      <c r="A385" s="145" t="s">
        <v>1221</v>
      </c>
      <c r="B385" s="149" t="s">
        <v>1131</v>
      </c>
      <c r="C385" s="150">
        <v>20167.7</v>
      </c>
      <c r="D385" s="150">
        <v>11661.486559999999</v>
      </c>
      <c r="E385" s="146">
        <f t="shared" si="5"/>
        <v>57.822590379666494</v>
      </c>
    </row>
    <row r="386" spans="1:5" ht="56.25" x14ac:dyDescent="0.25">
      <c r="A386" s="145" t="s">
        <v>1225</v>
      </c>
      <c r="B386" s="149" t="s">
        <v>1132</v>
      </c>
      <c r="C386" s="150">
        <v>20167.7</v>
      </c>
      <c r="D386" s="150">
        <v>11661.486559999999</v>
      </c>
      <c r="E386" s="146">
        <f t="shared" si="5"/>
        <v>57.822590379666494</v>
      </c>
    </row>
    <row r="387" spans="1:5" ht="56.25" x14ac:dyDescent="0.25">
      <c r="A387" s="145" t="s">
        <v>1225</v>
      </c>
      <c r="B387" s="149" t="s">
        <v>1133</v>
      </c>
      <c r="C387" s="150">
        <v>19492.599999999999</v>
      </c>
      <c r="D387" s="150">
        <v>11382.384</v>
      </c>
      <c r="E387" s="146">
        <f t="shared" si="5"/>
        <v>58.393359531309322</v>
      </c>
    </row>
    <row r="388" spans="1:5" ht="56.25" x14ac:dyDescent="0.25">
      <c r="A388" s="145" t="s">
        <v>221</v>
      </c>
      <c r="B388" s="149" t="s">
        <v>1134</v>
      </c>
      <c r="C388" s="150">
        <v>19492.599999999999</v>
      </c>
      <c r="D388" s="150">
        <v>11382.384</v>
      </c>
      <c r="E388" s="146">
        <f t="shared" si="5"/>
        <v>58.393359531309322</v>
      </c>
    </row>
    <row r="389" spans="1:5" ht="56.25" x14ac:dyDescent="0.25">
      <c r="A389" s="145" t="s">
        <v>1279</v>
      </c>
      <c r="B389" s="149" t="s">
        <v>1135</v>
      </c>
      <c r="C389" s="150">
        <v>586.70000000000005</v>
      </c>
      <c r="D389" s="150">
        <v>246.63300000000001</v>
      </c>
      <c r="E389" s="146">
        <f t="shared" si="5"/>
        <v>42.037327424578145</v>
      </c>
    </row>
    <row r="390" spans="1:5" ht="22.5" x14ac:dyDescent="0.25">
      <c r="A390" s="145" t="s">
        <v>236</v>
      </c>
      <c r="B390" s="149" t="s">
        <v>1136</v>
      </c>
      <c r="C390" s="150">
        <v>554.70000000000005</v>
      </c>
      <c r="D390" s="150">
        <v>244.54300000000001</v>
      </c>
      <c r="E390" s="146">
        <f t="shared" si="5"/>
        <v>44.085631873084544</v>
      </c>
    </row>
    <row r="391" spans="1:5" x14ac:dyDescent="0.25">
      <c r="A391" s="145" t="s">
        <v>247</v>
      </c>
      <c r="B391" s="149" t="s">
        <v>1137</v>
      </c>
      <c r="C391" s="150">
        <v>32</v>
      </c>
      <c r="D391" s="150">
        <v>2.09</v>
      </c>
      <c r="E391" s="146">
        <f t="shared" si="5"/>
        <v>6.53125</v>
      </c>
    </row>
    <row r="392" spans="1:5" ht="22.5" x14ac:dyDescent="0.25">
      <c r="A392" s="145" t="s">
        <v>516</v>
      </c>
      <c r="B392" s="149" t="s">
        <v>1138</v>
      </c>
      <c r="C392" s="150">
        <v>88.4</v>
      </c>
      <c r="D392" s="150">
        <v>32.468000000000004</v>
      </c>
      <c r="E392" s="146">
        <f t="shared" ref="E392:E404" si="6">D392/C392*100</f>
        <v>36.728506787330318</v>
      </c>
    </row>
    <row r="393" spans="1:5" ht="22.5" x14ac:dyDescent="0.25">
      <c r="A393" s="145" t="s">
        <v>236</v>
      </c>
      <c r="B393" s="149" t="s">
        <v>1139</v>
      </c>
      <c r="C393" s="150">
        <v>88.4</v>
      </c>
      <c r="D393" s="150">
        <v>32.468000000000004</v>
      </c>
      <c r="E393" s="146">
        <f t="shared" si="6"/>
        <v>36.728506787330318</v>
      </c>
    </row>
    <row r="394" spans="1:5" x14ac:dyDescent="0.25">
      <c r="A394" s="145" t="s">
        <v>575</v>
      </c>
      <c r="B394" s="149" t="s">
        <v>1140</v>
      </c>
      <c r="C394" s="150">
        <v>266</v>
      </c>
      <c r="D394" s="150" t="s">
        <v>757</v>
      </c>
      <c r="E394" s="146">
        <f t="shared" si="6"/>
        <v>0</v>
      </c>
    </row>
    <row r="395" spans="1:5" x14ac:dyDescent="0.25">
      <c r="A395" s="145" t="s">
        <v>577</v>
      </c>
      <c r="B395" s="149" t="s">
        <v>1141</v>
      </c>
      <c r="C395" s="150">
        <v>266</v>
      </c>
      <c r="D395" s="150" t="s">
        <v>757</v>
      </c>
      <c r="E395" s="146">
        <f t="shared" si="6"/>
        <v>0</v>
      </c>
    </row>
    <row r="396" spans="1:5" ht="22.5" x14ac:dyDescent="0.25">
      <c r="A396" s="145" t="s">
        <v>624</v>
      </c>
      <c r="B396" s="149" t="s">
        <v>1142</v>
      </c>
      <c r="C396" s="150">
        <v>266</v>
      </c>
      <c r="D396" s="150" t="s">
        <v>757</v>
      </c>
      <c r="E396" s="146">
        <f t="shared" si="6"/>
        <v>0</v>
      </c>
    </row>
    <row r="397" spans="1:5" ht="33.75" x14ac:dyDescent="0.25">
      <c r="A397" s="145" t="s">
        <v>441</v>
      </c>
      <c r="B397" s="149" t="s">
        <v>1143</v>
      </c>
      <c r="C397" s="150">
        <v>266</v>
      </c>
      <c r="D397" s="150" t="s">
        <v>757</v>
      </c>
      <c r="E397" s="146">
        <f t="shared" si="6"/>
        <v>0</v>
      </c>
    </row>
    <row r="398" spans="1:5" ht="22.5" x14ac:dyDescent="0.25">
      <c r="A398" s="144" t="s">
        <v>1144</v>
      </c>
      <c r="B398" s="147" t="s">
        <v>207</v>
      </c>
      <c r="C398" s="148">
        <v>1758.8</v>
      </c>
      <c r="D398" s="148">
        <v>1056.6959999999999</v>
      </c>
      <c r="E398" s="156">
        <f t="shared" si="6"/>
        <v>60.080509438253351</v>
      </c>
    </row>
    <row r="399" spans="1:5" x14ac:dyDescent="0.25">
      <c r="A399" s="145" t="s">
        <v>214</v>
      </c>
      <c r="B399" s="149" t="s">
        <v>1145</v>
      </c>
      <c r="C399" s="150">
        <v>1758.8</v>
      </c>
      <c r="D399" s="150">
        <v>1056.6959999999999</v>
      </c>
      <c r="E399" s="146">
        <f t="shared" si="6"/>
        <v>60.080509438253351</v>
      </c>
    </row>
    <row r="400" spans="1:5" ht="22.5" x14ac:dyDescent="0.25">
      <c r="A400" s="145" t="s">
        <v>268</v>
      </c>
      <c r="B400" s="149" t="s">
        <v>1146</v>
      </c>
      <c r="C400" s="150">
        <v>1758.8</v>
      </c>
      <c r="D400" s="150">
        <v>1056.6959999999999</v>
      </c>
      <c r="E400" s="146">
        <f t="shared" si="6"/>
        <v>60.080509438253351</v>
      </c>
    </row>
    <row r="401" spans="1:5" ht="33.75" x14ac:dyDescent="0.25">
      <c r="A401" s="145" t="s">
        <v>270</v>
      </c>
      <c r="B401" s="149" t="s">
        <v>1147</v>
      </c>
      <c r="C401" s="150">
        <v>1659.8</v>
      </c>
      <c r="D401" s="150">
        <v>1025.7460100000001</v>
      </c>
      <c r="E401" s="146">
        <f t="shared" si="6"/>
        <v>61.79937402096639</v>
      </c>
    </row>
    <row r="402" spans="1:5" ht="56.25" x14ac:dyDescent="0.25">
      <c r="A402" s="145" t="s">
        <v>221</v>
      </c>
      <c r="B402" s="149" t="s">
        <v>1148</v>
      </c>
      <c r="C402" s="150">
        <v>1659.8</v>
      </c>
      <c r="D402" s="150">
        <v>1025.7460100000001</v>
      </c>
      <c r="E402" s="146">
        <f t="shared" si="6"/>
        <v>61.79937402096639</v>
      </c>
    </row>
    <row r="403" spans="1:5" ht="33.75" x14ac:dyDescent="0.25">
      <c r="A403" s="145" t="s">
        <v>273</v>
      </c>
      <c r="B403" s="149" t="s">
        <v>1149</v>
      </c>
      <c r="C403" s="150">
        <v>99</v>
      </c>
      <c r="D403" s="150">
        <v>30.95</v>
      </c>
      <c r="E403" s="146">
        <f t="shared" si="6"/>
        <v>31.262626262626263</v>
      </c>
    </row>
    <row r="404" spans="1:5" ht="22.5" x14ac:dyDescent="0.25">
      <c r="A404" s="145" t="s">
        <v>236</v>
      </c>
      <c r="B404" s="149" t="s">
        <v>1150</v>
      </c>
      <c r="C404" s="150">
        <v>99</v>
      </c>
      <c r="D404" s="150">
        <v>30.95</v>
      </c>
      <c r="E404" s="146">
        <f t="shared" si="6"/>
        <v>31.262626262626263</v>
      </c>
    </row>
  </sheetData>
  <mergeCells count="2"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opLeftCell="A16" zoomScaleNormal="100" workbookViewId="0">
      <selection activeCell="D145" sqref="D145"/>
    </sheetView>
  </sheetViews>
  <sheetFormatPr defaultRowHeight="15" x14ac:dyDescent="0.25"/>
  <cols>
    <col min="1" max="1" width="71.42578125" style="71" customWidth="1"/>
    <col min="2" max="2" width="23" style="71" customWidth="1"/>
    <col min="3" max="4" width="13.5703125" style="71" customWidth="1"/>
    <col min="5" max="5" width="10" style="71" customWidth="1"/>
    <col min="6" max="256" width="8.85546875" style="71"/>
    <col min="257" max="257" width="71.42578125" style="71" customWidth="1"/>
    <col min="258" max="258" width="23" style="71" customWidth="1"/>
    <col min="259" max="260" width="13.5703125" style="71" customWidth="1"/>
    <col min="261" max="261" width="10" style="71" customWidth="1"/>
    <col min="262" max="512" width="8.85546875" style="71"/>
    <col min="513" max="513" width="71.42578125" style="71" customWidth="1"/>
    <col min="514" max="514" width="23" style="71" customWidth="1"/>
    <col min="515" max="516" width="13.5703125" style="71" customWidth="1"/>
    <col min="517" max="517" width="10" style="71" customWidth="1"/>
    <col min="518" max="768" width="8.85546875" style="71"/>
    <col min="769" max="769" width="71.42578125" style="71" customWidth="1"/>
    <col min="770" max="770" width="23" style="71" customWidth="1"/>
    <col min="771" max="772" width="13.5703125" style="71" customWidth="1"/>
    <col min="773" max="773" width="10" style="71" customWidth="1"/>
    <col min="774" max="1024" width="8.85546875" style="71"/>
    <col min="1025" max="1025" width="71.42578125" style="71" customWidth="1"/>
    <col min="1026" max="1026" width="23" style="71" customWidth="1"/>
    <col min="1027" max="1028" width="13.5703125" style="71" customWidth="1"/>
    <col min="1029" max="1029" width="10" style="71" customWidth="1"/>
    <col min="1030" max="1280" width="8.85546875" style="71"/>
    <col min="1281" max="1281" width="71.42578125" style="71" customWidth="1"/>
    <col min="1282" max="1282" width="23" style="71" customWidth="1"/>
    <col min="1283" max="1284" width="13.5703125" style="71" customWidth="1"/>
    <col min="1285" max="1285" width="10" style="71" customWidth="1"/>
    <col min="1286" max="1536" width="8.85546875" style="71"/>
    <col min="1537" max="1537" width="71.42578125" style="71" customWidth="1"/>
    <col min="1538" max="1538" width="23" style="71" customWidth="1"/>
    <col min="1539" max="1540" width="13.5703125" style="71" customWidth="1"/>
    <col min="1541" max="1541" width="10" style="71" customWidth="1"/>
    <col min="1542" max="1792" width="8.85546875" style="71"/>
    <col min="1793" max="1793" width="71.42578125" style="71" customWidth="1"/>
    <col min="1794" max="1794" width="23" style="71" customWidth="1"/>
    <col min="1795" max="1796" width="13.5703125" style="71" customWidth="1"/>
    <col min="1797" max="1797" width="10" style="71" customWidth="1"/>
    <col min="1798" max="2048" width="8.85546875" style="71"/>
    <col min="2049" max="2049" width="71.42578125" style="71" customWidth="1"/>
    <col min="2050" max="2050" width="23" style="71" customWidth="1"/>
    <col min="2051" max="2052" width="13.5703125" style="71" customWidth="1"/>
    <col min="2053" max="2053" width="10" style="71" customWidth="1"/>
    <col min="2054" max="2304" width="8.85546875" style="71"/>
    <col min="2305" max="2305" width="71.42578125" style="71" customWidth="1"/>
    <col min="2306" max="2306" width="23" style="71" customWidth="1"/>
    <col min="2307" max="2308" width="13.5703125" style="71" customWidth="1"/>
    <col min="2309" max="2309" width="10" style="71" customWidth="1"/>
    <col min="2310" max="2560" width="8.85546875" style="71"/>
    <col min="2561" max="2561" width="71.42578125" style="71" customWidth="1"/>
    <col min="2562" max="2562" width="23" style="71" customWidth="1"/>
    <col min="2563" max="2564" width="13.5703125" style="71" customWidth="1"/>
    <col min="2565" max="2565" width="10" style="71" customWidth="1"/>
    <col min="2566" max="2816" width="8.85546875" style="71"/>
    <col min="2817" max="2817" width="71.42578125" style="71" customWidth="1"/>
    <col min="2818" max="2818" width="23" style="71" customWidth="1"/>
    <col min="2819" max="2820" width="13.5703125" style="71" customWidth="1"/>
    <col min="2821" max="2821" width="10" style="71" customWidth="1"/>
    <col min="2822" max="3072" width="8.85546875" style="71"/>
    <col min="3073" max="3073" width="71.42578125" style="71" customWidth="1"/>
    <col min="3074" max="3074" width="23" style="71" customWidth="1"/>
    <col min="3075" max="3076" width="13.5703125" style="71" customWidth="1"/>
    <col min="3077" max="3077" width="10" style="71" customWidth="1"/>
    <col min="3078" max="3328" width="8.85546875" style="71"/>
    <col min="3329" max="3329" width="71.42578125" style="71" customWidth="1"/>
    <col min="3330" max="3330" width="23" style="71" customWidth="1"/>
    <col min="3331" max="3332" width="13.5703125" style="71" customWidth="1"/>
    <col min="3333" max="3333" width="10" style="71" customWidth="1"/>
    <col min="3334" max="3584" width="8.85546875" style="71"/>
    <col min="3585" max="3585" width="71.42578125" style="71" customWidth="1"/>
    <col min="3586" max="3586" width="23" style="71" customWidth="1"/>
    <col min="3587" max="3588" width="13.5703125" style="71" customWidth="1"/>
    <col min="3589" max="3589" width="10" style="71" customWidth="1"/>
    <col min="3590" max="3840" width="8.85546875" style="71"/>
    <col min="3841" max="3841" width="71.42578125" style="71" customWidth="1"/>
    <col min="3842" max="3842" width="23" style="71" customWidth="1"/>
    <col min="3843" max="3844" width="13.5703125" style="71" customWidth="1"/>
    <col min="3845" max="3845" width="10" style="71" customWidth="1"/>
    <col min="3846" max="4096" width="8.85546875" style="71"/>
    <col min="4097" max="4097" width="71.42578125" style="71" customWidth="1"/>
    <col min="4098" max="4098" width="23" style="71" customWidth="1"/>
    <col min="4099" max="4100" width="13.5703125" style="71" customWidth="1"/>
    <col min="4101" max="4101" width="10" style="71" customWidth="1"/>
    <col min="4102" max="4352" width="8.85546875" style="71"/>
    <col min="4353" max="4353" width="71.42578125" style="71" customWidth="1"/>
    <col min="4354" max="4354" width="23" style="71" customWidth="1"/>
    <col min="4355" max="4356" width="13.5703125" style="71" customWidth="1"/>
    <col min="4357" max="4357" width="10" style="71" customWidth="1"/>
    <col min="4358" max="4608" width="8.85546875" style="71"/>
    <col min="4609" max="4609" width="71.42578125" style="71" customWidth="1"/>
    <col min="4610" max="4610" width="23" style="71" customWidth="1"/>
    <col min="4611" max="4612" width="13.5703125" style="71" customWidth="1"/>
    <col min="4613" max="4613" width="10" style="71" customWidth="1"/>
    <col min="4614" max="4864" width="8.85546875" style="71"/>
    <col min="4865" max="4865" width="71.42578125" style="71" customWidth="1"/>
    <col min="4866" max="4866" width="23" style="71" customWidth="1"/>
    <col min="4867" max="4868" width="13.5703125" style="71" customWidth="1"/>
    <col min="4869" max="4869" width="10" style="71" customWidth="1"/>
    <col min="4870" max="5120" width="8.85546875" style="71"/>
    <col min="5121" max="5121" width="71.42578125" style="71" customWidth="1"/>
    <col min="5122" max="5122" width="23" style="71" customWidth="1"/>
    <col min="5123" max="5124" width="13.5703125" style="71" customWidth="1"/>
    <col min="5125" max="5125" width="10" style="71" customWidth="1"/>
    <col min="5126" max="5376" width="8.85546875" style="71"/>
    <col min="5377" max="5377" width="71.42578125" style="71" customWidth="1"/>
    <col min="5378" max="5378" width="23" style="71" customWidth="1"/>
    <col min="5379" max="5380" width="13.5703125" style="71" customWidth="1"/>
    <col min="5381" max="5381" width="10" style="71" customWidth="1"/>
    <col min="5382" max="5632" width="8.85546875" style="71"/>
    <col min="5633" max="5633" width="71.42578125" style="71" customWidth="1"/>
    <col min="5634" max="5634" width="23" style="71" customWidth="1"/>
    <col min="5635" max="5636" width="13.5703125" style="71" customWidth="1"/>
    <col min="5637" max="5637" width="10" style="71" customWidth="1"/>
    <col min="5638" max="5888" width="8.85546875" style="71"/>
    <col min="5889" max="5889" width="71.42578125" style="71" customWidth="1"/>
    <col min="5890" max="5890" width="23" style="71" customWidth="1"/>
    <col min="5891" max="5892" width="13.5703125" style="71" customWidth="1"/>
    <col min="5893" max="5893" width="10" style="71" customWidth="1"/>
    <col min="5894" max="6144" width="8.85546875" style="71"/>
    <col min="6145" max="6145" width="71.42578125" style="71" customWidth="1"/>
    <col min="6146" max="6146" width="23" style="71" customWidth="1"/>
    <col min="6147" max="6148" width="13.5703125" style="71" customWidth="1"/>
    <col min="6149" max="6149" width="10" style="71" customWidth="1"/>
    <col min="6150" max="6400" width="8.85546875" style="71"/>
    <col min="6401" max="6401" width="71.42578125" style="71" customWidth="1"/>
    <col min="6402" max="6402" width="23" style="71" customWidth="1"/>
    <col min="6403" max="6404" width="13.5703125" style="71" customWidth="1"/>
    <col min="6405" max="6405" width="10" style="71" customWidth="1"/>
    <col min="6406" max="6656" width="8.85546875" style="71"/>
    <col min="6657" max="6657" width="71.42578125" style="71" customWidth="1"/>
    <col min="6658" max="6658" width="23" style="71" customWidth="1"/>
    <col min="6659" max="6660" width="13.5703125" style="71" customWidth="1"/>
    <col min="6661" max="6661" width="10" style="71" customWidth="1"/>
    <col min="6662" max="6912" width="8.85546875" style="71"/>
    <col min="6913" max="6913" width="71.42578125" style="71" customWidth="1"/>
    <col min="6914" max="6914" width="23" style="71" customWidth="1"/>
    <col min="6915" max="6916" width="13.5703125" style="71" customWidth="1"/>
    <col min="6917" max="6917" width="10" style="71" customWidth="1"/>
    <col min="6918" max="7168" width="8.85546875" style="71"/>
    <col min="7169" max="7169" width="71.42578125" style="71" customWidth="1"/>
    <col min="7170" max="7170" width="23" style="71" customWidth="1"/>
    <col min="7171" max="7172" width="13.5703125" style="71" customWidth="1"/>
    <col min="7173" max="7173" width="10" style="71" customWidth="1"/>
    <col min="7174" max="7424" width="8.85546875" style="71"/>
    <col min="7425" max="7425" width="71.42578125" style="71" customWidth="1"/>
    <col min="7426" max="7426" width="23" style="71" customWidth="1"/>
    <col min="7427" max="7428" width="13.5703125" style="71" customWidth="1"/>
    <col min="7429" max="7429" width="10" style="71" customWidth="1"/>
    <col min="7430" max="7680" width="8.85546875" style="71"/>
    <col min="7681" max="7681" width="71.42578125" style="71" customWidth="1"/>
    <col min="7682" max="7682" width="23" style="71" customWidth="1"/>
    <col min="7683" max="7684" width="13.5703125" style="71" customWidth="1"/>
    <col min="7685" max="7685" width="10" style="71" customWidth="1"/>
    <col min="7686" max="7936" width="8.85546875" style="71"/>
    <col min="7937" max="7937" width="71.42578125" style="71" customWidth="1"/>
    <col min="7938" max="7938" width="23" style="71" customWidth="1"/>
    <col min="7939" max="7940" width="13.5703125" style="71" customWidth="1"/>
    <col min="7941" max="7941" width="10" style="71" customWidth="1"/>
    <col min="7942" max="8192" width="8.85546875" style="71"/>
    <col min="8193" max="8193" width="71.42578125" style="71" customWidth="1"/>
    <col min="8194" max="8194" width="23" style="71" customWidth="1"/>
    <col min="8195" max="8196" width="13.5703125" style="71" customWidth="1"/>
    <col min="8197" max="8197" width="10" style="71" customWidth="1"/>
    <col min="8198" max="8448" width="8.85546875" style="71"/>
    <col min="8449" max="8449" width="71.42578125" style="71" customWidth="1"/>
    <col min="8450" max="8450" width="23" style="71" customWidth="1"/>
    <col min="8451" max="8452" width="13.5703125" style="71" customWidth="1"/>
    <col min="8453" max="8453" width="10" style="71" customWidth="1"/>
    <col min="8454" max="8704" width="8.85546875" style="71"/>
    <col min="8705" max="8705" width="71.42578125" style="71" customWidth="1"/>
    <col min="8706" max="8706" width="23" style="71" customWidth="1"/>
    <col min="8707" max="8708" width="13.5703125" style="71" customWidth="1"/>
    <col min="8709" max="8709" width="10" style="71" customWidth="1"/>
    <col min="8710" max="8960" width="8.85546875" style="71"/>
    <col min="8961" max="8961" width="71.42578125" style="71" customWidth="1"/>
    <col min="8962" max="8962" width="23" style="71" customWidth="1"/>
    <col min="8963" max="8964" width="13.5703125" style="71" customWidth="1"/>
    <col min="8965" max="8965" width="10" style="71" customWidth="1"/>
    <col min="8966" max="9216" width="8.85546875" style="71"/>
    <col min="9217" max="9217" width="71.42578125" style="71" customWidth="1"/>
    <col min="9218" max="9218" width="23" style="71" customWidth="1"/>
    <col min="9219" max="9220" width="13.5703125" style="71" customWidth="1"/>
    <col min="9221" max="9221" width="10" style="71" customWidth="1"/>
    <col min="9222" max="9472" width="8.85546875" style="71"/>
    <col min="9473" max="9473" width="71.42578125" style="71" customWidth="1"/>
    <col min="9474" max="9474" width="23" style="71" customWidth="1"/>
    <col min="9475" max="9476" width="13.5703125" style="71" customWidth="1"/>
    <col min="9477" max="9477" width="10" style="71" customWidth="1"/>
    <col min="9478" max="9728" width="8.85546875" style="71"/>
    <col min="9729" max="9729" width="71.42578125" style="71" customWidth="1"/>
    <col min="9730" max="9730" width="23" style="71" customWidth="1"/>
    <col min="9731" max="9732" width="13.5703125" style="71" customWidth="1"/>
    <col min="9733" max="9733" width="10" style="71" customWidth="1"/>
    <col min="9734" max="9984" width="8.85546875" style="71"/>
    <col min="9985" max="9985" width="71.42578125" style="71" customWidth="1"/>
    <col min="9986" max="9986" width="23" style="71" customWidth="1"/>
    <col min="9987" max="9988" width="13.5703125" style="71" customWidth="1"/>
    <col min="9989" max="9989" width="10" style="71" customWidth="1"/>
    <col min="9990" max="10240" width="8.85546875" style="71"/>
    <col min="10241" max="10241" width="71.42578125" style="71" customWidth="1"/>
    <col min="10242" max="10242" width="23" style="71" customWidth="1"/>
    <col min="10243" max="10244" width="13.5703125" style="71" customWidth="1"/>
    <col min="10245" max="10245" width="10" style="71" customWidth="1"/>
    <col min="10246" max="10496" width="8.85546875" style="71"/>
    <col min="10497" max="10497" width="71.42578125" style="71" customWidth="1"/>
    <col min="10498" max="10498" width="23" style="71" customWidth="1"/>
    <col min="10499" max="10500" width="13.5703125" style="71" customWidth="1"/>
    <col min="10501" max="10501" width="10" style="71" customWidth="1"/>
    <col min="10502" max="10752" width="8.85546875" style="71"/>
    <col min="10753" max="10753" width="71.42578125" style="71" customWidth="1"/>
    <col min="10754" max="10754" width="23" style="71" customWidth="1"/>
    <col min="10755" max="10756" width="13.5703125" style="71" customWidth="1"/>
    <col min="10757" max="10757" width="10" style="71" customWidth="1"/>
    <col min="10758" max="11008" width="8.85546875" style="71"/>
    <col min="11009" max="11009" width="71.42578125" style="71" customWidth="1"/>
    <col min="11010" max="11010" width="23" style="71" customWidth="1"/>
    <col min="11011" max="11012" width="13.5703125" style="71" customWidth="1"/>
    <col min="11013" max="11013" width="10" style="71" customWidth="1"/>
    <col min="11014" max="11264" width="8.85546875" style="71"/>
    <col min="11265" max="11265" width="71.42578125" style="71" customWidth="1"/>
    <col min="11266" max="11266" width="23" style="71" customWidth="1"/>
    <col min="11267" max="11268" width="13.5703125" style="71" customWidth="1"/>
    <col min="11269" max="11269" width="10" style="71" customWidth="1"/>
    <col min="11270" max="11520" width="8.85546875" style="71"/>
    <col min="11521" max="11521" width="71.42578125" style="71" customWidth="1"/>
    <col min="11522" max="11522" width="23" style="71" customWidth="1"/>
    <col min="11523" max="11524" width="13.5703125" style="71" customWidth="1"/>
    <col min="11525" max="11525" width="10" style="71" customWidth="1"/>
    <col min="11526" max="11776" width="8.85546875" style="71"/>
    <col min="11777" max="11777" width="71.42578125" style="71" customWidth="1"/>
    <col min="11778" max="11778" width="23" style="71" customWidth="1"/>
    <col min="11779" max="11780" width="13.5703125" style="71" customWidth="1"/>
    <col min="11781" max="11781" width="10" style="71" customWidth="1"/>
    <col min="11782" max="12032" width="8.85546875" style="71"/>
    <col min="12033" max="12033" width="71.42578125" style="71" customWidth="1"/>
    <col min="12034" max="12034" width="23" style="71" customWidth="1"/>
    <col min="12035" max="12036" width="13.5703125" style="71" customWidth="1"/>
    <col min="12037" max="12037" width="10" style="71" customWidth="1"/>
    <col min="12038" max="12288" width="8.85546875" style="71"/>
    <col min="12289" max="12289" width="71.42578125" style="71" customWidth="1"/>
    <col min="12290" max="12290" width="23" style="71" customWidth="1"/>
    <col min="12291" max="12292" width="13.5703125" style="71" customWidth="1"/>
    <col min="12293" max="12293" width="10" style="71" customWidth="1"/>
    <col min="12294" max="12544" width="8.85546875" style="71"/>
    <col min="12545" max="12545" width="71.42578125" style="71" customWidth="1"/>
    <col min="12546" max="12546" width="23" style="71" customWidth="1"/>
    <col min="12547" max="12548" width="13.5703125" style="71" customWidth="1"/>
    <col min="12549" max="12549" width="10" style="71" customWidth="1"/>
    <col min="12550" max="12800" width="8.85546875" style="71"/>
    <col min="12801" max="12801" width="71.42578125" style="71" customWidth="1"/>
    <col min="12802" max="12802" width="23" style="71" customWidth="1"/>
    <col min="12803" max="12804" width="13.5703125" style="71" customWidth="1"/>
    <col min="12805" max="12805" width="10" style="71" customWidth="1"/>
    <col min="12806" max="13056" width="8.85546875" style="71"/>
    <col min="13057" max="13057" width="71.42578125" style="71" customWidth="1"/>
    <col min="13058" max="13058" width="23" style="71" customWidth="1"/>
    <col min="13059" max="13060" width="13.5703125" style="71" customWidth="1"/>
    <col min="13061" max="13061" width="10" style="71" customWidth="1"/>
    <col min="13062" max="13312" width="8.85546875" style="71"/>
    <col min="13313" max="13313" width="71.42578125" style="71" customWidth="1"/>
    <col min="13314" max="13314" width="23" style="71" customWidth="1"/>
    <col min="13315" max="13316" width="13.5703125" style="71" customWidth="1"/>
    <col min="13317" max="13317" width="10" style="71" customWidth="1"/>
    <col min="13318" max="13568" width="8.85546875" style="71"/>
    <col min="13569" max="13569" width="71.42578125" style="71" customWidth="1"/>
    <col min="13570" max="13570" width="23" style="71" customWidth="1"/>
    <col min="13571" max="13572" width="13.5703125" style="71" customWidth="1"/>
    <col min="13573" max="13573" width="10" style="71" customWidth="1"/>
    <col min="13574" max="13824" width="8.85546875" style="71"/>
    <col min="13825" max="13825" width="71.42578125" style="71" customWidth="1"/>
    <col min="13826" max="13826" width="23" style="71" customWidth="1"/>
    <col min="13827" max="13828" width="13.5703125" style="71" customWidth="1"/>
    <col min="13829" max="13829" width="10" style="71" customWidth="1"/>
    <col min="13830" max="14080" width="8.85546875" style="71"/>
    <col min="14081" max="14081" width="71.42578125" style="71" customWidth="1"/>
    <col min="14082" max="14082" width="23" style="71" customWidth="1"/>
    <col min="14083" max="14084" width="13.5703125" style="71" customWidth="1"/>
    <col min="14085" max="14085" width="10" style="71" customWidth="1"/>
    <col min="14086" max="14336" width="8.85546875" style="71"/>
    <col min="14337" max="14337" width="71.42578125" style="71" customWidth="1"/>
    <col min="14338" max="14338" width="23" style="71" customWidth="1"/>
    <col min="14339" max="14340" width="13.5703125" style="71" customWidth="1"/>
    <col min="14341" max="14341" width="10" style="71" customWidth="1"/>
    <col min="14342" max="14592" width="8.85546875" style="71"/>
    <col min="14593" max="14593" width="71.42578125" style="71" customWidth="1"/>
    <col min="14594" max="14594" width="23" style="71" customWidth="1"/>
    <col min="14595" max="14596" width="13.5703125" style="71" customWidth="1"/>
    <col min="14597" max="14597" width="10" style="71" customWidth="1"/>
    <col min="14598" max="14848" width="8.85546875" style="71"/>
    <col min="14849" max="14849" width="71.42578125" style="71" customWidth="1"/>
    <col min="14850" max="14850" width="23" style="71" customWidth="1"/>
    <col min="14851" max="14852" width="13.5703125" style="71" customWidth="1"/>
    <col min="14853" max="14853" width="10" style="71" customWidth="1"/>
    <col min="14854" max="15104" width="8.85546875" style="71"/>
    <col min="15105" max="15105" width="71.42578125" style="71" customWidth="1"/>
    <col min="15106" max="15106" width="23" style="71" customWidth="1"/>
    <col min="15107" max="15108" width="13.5703125" style="71" customWidth="1"/>
    <col min="15109" max="15109" width="10" style="71" customWidth="1"/>
    <col min="15110" max="15360" width="8.85546875" style="71"/>
    <col min="15361" max="15361" width="71.42578125" style="71" customWidth="1"/>
    <col min="15362" max="15362" width="23" style="71" customWidth="1"/>
    <col min="15363" max="15364" width="13.5703125" style="71" customWidth="1"/>
    <col min="15365" max="15365" width="10" style="71" customWidth="1"/>
    <col min="15366" max="15616" width="8.85546875" style="71"/>
    <col min="15617" max="15617" width="71.42578125" style="71" customWidth="1"/>
    <col min="15618" max="15618" width="23" style="71" customWidth="1"/>
    <col min="15619" max="15620" width="13.5703125" style="71" customWidth="1"/>
    <col min="15621" max="15621" width="10" style="71" customWidth="1"/>
    <col min="15622" max="15872" width="8.85546875" style="71"/>
    <col min="15873" max="15873" width="71.42578125" style="71" customWidth="1"/>
    <col min="15874" max="15874" width="23" style="71" customWidth="1"/>
    <col min="15875" max="15876" width="13.5703125" style="71" customWidth="1"/>
    <col min="15877" max="15877" width="10" style="71" customWidth="1"/>
    <col min="15878" max="16128" width="8.85546875" style="71"/>
    <col min="16129" max="16129" width="71.42578125" style="71" customWidth="1"/>
    <col min="16130" max="16130" width="23" style="71" customWidth="1"/>
    <col min="16131" max="16132" width="13.5703125" style="71" customWidth="1"/>
    <col min="16133" max="16133" width="10" style="71" customWidth="1"/>
    <col min="16134" max="16384" width="8.85546875" style="71"/>
  </cols>
  <sheetData>
    <row r="1" spans="1:5" x14ac:dyDescent="0.25">
      <c r="A1" s="72"/>
      <c r="B1" s="72"/>
      <c r="C1" s="61"/>
      <c r="D1" s="62"/>
      <c r="E1" s="157" t="s">
        <v>1154</v>
      </c>
    </row>
    <row r="2" spans="1:5" x14ac:dyDescent="0.25">
      <c r="A2" s="204" t="s">
        <v>1155</v>
      </c>
      <c r="B2" s="204"/>
      <c r="C2" s="204"/>
      <c r="D2" s="204"/>
      <c r="E2" s="204"/>
    </row>
    <row r="3" spans="1:5" ht="33.75" customHeight="1" x14ac:dyDescent="0.25">
      <c r="A3" s="204" t="s">
        <v>1211</v>
      </c>
      <c r="B3" s="204"/>
      <c r="C3" s="204"/>
      <c r="D3" s="204"/>
      <c r="E3" s="204"/>
    </row>
    <row r="4" spans="1:5" x14ac:dyDescent="0.25">
      <c r="A4" s="41"/>
      <c r="B4" s="72"/>
      <c r="C4" s="72"/>
      <c r="D4" s="72"/>
    </row>
    <row r="5" spans="1:5" ht="39.6" customHeight="1" x14ac:dyDescent="0.25">
      <c r="A5" s="42" t="s">
        <v>34</v>
      </c>
      <c r="B5" s="42" t="s">
        <v>212</v>
      </c>
      <c r="C5" s="42" t="s">
        <v>36</v>
      </c>
      <c r="D5" s="43" t="s">
        <v>1255</v>
      </c>
      <c r="E5" s="65" t="s">
        <v>37</v>
      </c>
    </row>
    <row r="6" spans="1:5" ht="15.75" thickBot="1" x14ac:dyDescent="0.3">
      <c r="A6" s="42" t="s">
        <v>38</v>
      </c>
      <c r="B6" s="45">
        <v>2</v>
      </c>
      <c r="C6" s="45">
        <v>3</v>
      </c>
      <c r="D6" s="46">
        <v>4</v>
      </c>
      <c r="E6" s="158">
        <v>5</v>
      </c>
    </row>
    <row r="7" spans="1:5" x14ac:dyDescent="0.25">
      <c r="A7" s="48" t="s">
        <v>213</v>
      </c>
      <c r="B7" s="49" t="s">
        <v>207</v>
      </c>
      <c r="C7" s="173">
        <f>C8+C10+C14+C16+C18+C21+C23+C27+C29+C31+C33+C36+C41+C45+C47+C49+C87+C105+C107+C109+C111+C131+C133+C135+C137+C139+C141+C12+C143</f>
        <v>419046.00000000006</v>
      </c>
      <c r="D7" s="173">
        <f>D8+D10+D14+D16+D18+D21+D23+D27+D29+D31+D33+D36+D41+D45+D47+D49+D87+D105+D107+D109+D111+D131+D133</f>
        <v>238069.31</v>
      </c>
      <c r="E7" s="174">
        <f>D7/C7*100</f>
        <v>56.812213933553821</v>
      </c>
    </row>
    <row r="8" spans="1:5" ht="33.75" x14ac:dyDescent="0.25">
      <c r="A8" s="159" t="s">
        <v>1254</v>
      </c>
      <c r="B8" s="160" t="s">
        <v>288</v>
      </c>
      <c r="C8" s="175">
        <f>C9</f>
        <v>15</v>
      </c>
      <c r="D8" s="176">
        <f>D9</f>
        <v>0</v>
      </c>
      <c r="E8" s="184">
        <f t="shared" ref="E8:E71" si="0">D8/C8*100</f>
        <v>0</v>
      </c>
    </row>
    <row r="9" spans="1:5" x14ac:dyDescent="0.25">
      <c r="A9" s="53" t="s">
        <v>236</v>
      </c>
      <c r="B9" s="54" t="s">
        <v>291</v>
      </c>
      <c r="C9" s="177">
        <v>15</v>
      </c>
      <c r="D9" s="178">
        <v>0</v>
      </c>
      <c r="E9" s="183">
        <f t="shared" si="0"/>
        <v>0</v>
      </c>
    </row>
    <row r="10" spans="1:5" ht="45" x14ac:dyDescent="0.25">
      <c r="A10" s="159" t="s">
        <v>1256</v>
      </c>
      <c r="B10" s="160" t="s">
        <v>328</v>
      </c>
      <c r="C10" s="175">
        <f>C11</f>
        <v>430</v>
      </c>
      <c r="D10" s="176">
        <v>168.2</v>
      </c>
      <c r="E10" s="184">
        <f t="shared" si="0"/>
        <v>39.116279069767437</v>
      </c>
    </row>
    <row r="11" spans="1:5" x14ac:dyDescent="0.25">
      <c r="A11" s="53" t="s">
        <v>236</v>
      </c>
      <c r="B11" s="54" t="s">
        <v>330</v>
      </c>
      <c r="C11" s="177">
        <v>430</v>
      </c>
      <c r="D11" s="178">
        <v>168.2</v>
      </c>
      <c r="E11" s="183">
        <f t="shared" si="0"/>
        <v>39.116279069767437</v>
      </c>
    </row>
    <row r="12" spans="1:5" ht="45" x14ac:dyDescent="0.25">
      <c r="A12" s="159" t="s">
        <v>1171</v>
      </c>
      <c r="B12" s="160" t="s">
        <v>331</v>
      </c>
      <c r="C12" s="175">
        <f>C13</f>
        <v>1000</v>
      </c>
      <c r="D12" s="175">
        <f>D13</f>
        <v>0</v>
      </c>
      <c r="E12" s="184">
        <f t="shared" si="0"/>
        <v>0</v>
      </c>
    </row>
    <row r="13" spans="1:5" x14ac:dyDescent="0.25">
      <c r="A13" s="53" t="s">
        <v>236</v>
      </c>
      <c r="B13" s="54" t="s">
        <v>332</v>
      </c>
      <c r="C13" s="177">
        <v>1000</v>
      </c>
      <c r="D13" s="178">
        <v>0</v>
      </c>
      <c r="E13" s="183">
        <f t="shared" si="0"/>
        <v>0</v>
      </c>
    </row>
    <row r="14" spans="1:5" ht="22.5" x14ac:dyDescent="0.25">
      <c r="A14" s="159" t="s">
        <v>1248</v>
      </c>
      <c r="B14" s="160" t="s">
        <v>337</v>
      </c>
      <c r="C14" s="175">
        <v>200</v>
      </c>
      <c r="D14" s="176">
        <f>D15</f>
        <v>0</v>
      </c>
      <c r="E14" s="184">
        <f t="shared" si="0"/>
        <v>0</v>
      </c>
    </row>
    <row r="15" spans="1:5" x14ac:dyDescent="0.25">
      <c r="A15" s="53" t="s">
        <v>236</v>
      </c>
      <c r="B15" s="54" t="s">
        <v>338</v>
      </c>
      <c r="C15" s="177">
        <v>200</v>
      </c>
      <c r="D15" s="178">
        <v>0</v>
      </c>
      <c r="E15" s="183">
        <f t="shared" si="0"/>
        <v>0</v>
      </c>
    </row>
    <row r="16" spans="1:5" ht="22.5" x14ac:dyDescent="0.25">
      <c r="A16" s="159" t="s">
        <v>1212</v>
      </c>
      <c r="B16" s="160" t="s">
        <v>339</v>
      </c>
      <c r="C16" s="175">
        <f>C17</f>
        <v>75</v>
      </c>
      <c r="D16" s="176">
        <f>D17</f>
        <v>15</v>
      </c>
      <c r="E16" s="184">
        <f t="shared" si="0"/>
        <v>20</v>
      </c>
    </row>
    <row r="17" spans="1:5" x14ac:dyDescent="0.25">
      <c r="A17" s="53" t="s">
        <v>236</v>
      </c>
      <c r="B17" s="54" t="s">
        <v>340</v>
      </c>
      <c r="C17" s="177">
        <v>75</v>
      </c>
      <c r="D17" s="178">
        <v>15</v>
      </c>
      <c r="E17" s="183">
        <f t="shared" si="0"/>
        <v>20</v>
      </c>
    </row>
    <row r="18" spans="1:5" ht="33.75" x14ac:dyDescent="0.25">
      <c r="A18" s="159" t="s">
        <v>1228</v>
      </c>
      <c r="B18" s="160" t="s">
        <v>348</v>
      </c>
      <c r="C18" s="175">
        <f>C19+C20</f>
        <v>383</v>
      </c>
      <c r="D18" s="176">
        <v>202.8</v>
      </c>
      <c r="E18" s="184">
        <f t="shared" si="0"/>
        <v>52.95039164490862</v>
      </c>
    </row>
    <row r="19" spans="1:5" x14ac:dyDescent="0.25">
      <c r="A19" s="53" t="s">
        <v>236</v>
      </c>
      <c r="B19" s="54" t="s">
        <v>349</v>
      </c>
      <c r="C19" s="177">
        <v>200</v>
      </c>
      <c r="D19" s="178">
        <v>19.8</v>
      </c>
      <c r="E19" s="183">
        <f t="shared" si="0"/>
        <v>9.9</v>
      </c>
    </row>
    <row r="20" spans="1:5" x14ac:dyDescent="0.25">
      <c r="A20" s="53" t="s">
        <v>236</v>
      </c>
      <c r="B20" s="54" t="s">
        <v>1162</v>
      </c>
      <c r="C20" s="177">
        <v>183</v>
      </c>
      <c r="D20" s="178">
        <v>183</v>
      </c>
      <c r="E20" s="183">
        <f t="shared" si="0"/>
        <v>100</v>
      </c>
    </row>
    <row r="21" spans="1:5" ht="22.5" x14ac:dyDescent="0.25">
      <c r="A21" s="159" t="s">
        <v>1257</v>
      </c>
      <c r="B21" s="160" t="s">
        <v>364</v>
      </c>
      <c r="C21" s="175">
        <f>C22</f>
        <v>1791</v>
      </c>
      <c r="D21" s="176">
        <f>D22</f>
        <v>837.05</v>
      </c>
      <c r="E21" s="184">
        <f t="shared" si="0"/>
        <v>46.736460078168619</v>
      </c>
    </row>
    <row r="22" spans="1:5" x14ac:dyDescent="0.25">
      <c r="A22" s="53" t="s">
        <v>236</v>
      </c>
      <c r="B22" s="54" t="s">
        <v>367</v>
      </c>
      <c r="C22" s="177">
        <v>1791</v>
      </c>
      <c r="D22" s="178">
        <v>837.05</v>
      </c>
      <c r="E22" s="183">
        <f t="shared" si="0"/>
        <v>46.736460078168619</v>
      </c>
    </row>
    <row r="23" spans="1:5" ht="33.75" x14ac:dyDescent="0.25">
      <c r="A23" s="159" t="s">
        <v>1258</v>
      </c>
      <c r="B23" s="160" t="s">
        <v>370</v>
      </c>
      <c r="C23" s="175">
        <f>C24+C25</f>
        <v>660</v>
      </c>
      <c r="D23" s="175">
        <f>D24+D25</f>
        <v>454.6</v>
      </c>
      <c r="E23" s="184">
        <f t="shared" si="0"/>
        <v>68.87878787878789</v>
      </c>
    </row>
    <row r="24" spans="1:5" x14ac:dyDescent="0.25">
      <c r="A24" s="53" t="s">
        <v>236</v>
      </c>
      <c r="B24" s="54" t="s">
        <v>374</v>
      </c>
      <c r="C24" s="177">
        <v>360</v>
      </c>
      <c r="D24" s="178">
        <v>304.60000000000002</v>
      </c>
      <c r="E24" s="183">
        <f t="shared" si="0"/>
        <v>84.611111111111114</v>
      </c>
    </row>
    <row r="25" spans="1:5" ht="21.6" customHeight="1" x14ac:dyDescent="0.25">
      <c r="A25" s="53" t="s">
        <v>1218</v>
      </c>
      <c r="B25" s="54" t="s">
        <v>438</v>
      </c>
      <c r="C25" s="192">
        <v>300</v>
      </c>
      <c r="D25" s="178">
        <v>150</v>
      </c>
      <c r="E25" s="183">
        <f t="shared" si="0"/>
        <v>50</v>
      </c>
    </row>
    <row r="26" spans="1:5" ht="22.5" x14ac:dyDescent="0.25">
      <c r="A26" s="53" t="s">
        <v>441</v>
      </c>
      <c r="B26" s="54" t="s">
        <v>442</v>
      </c>
      <c r="C26" s="177">
        <v>300</v>
      </c>
      <c r="D26" s="178">
        <v>150</v>
      </c>
      <c r="E26" s="183">
        <f t="shared" si="0"/>
        <v>50</v>
      </c>
    </row>
    <row r="27" spans="1:5" ht="22.5" x14ac:dyDescent="0.25">
      <c r="A27" s="159" t="s">
        <v>1253</v>
      </c>
      <c r="B27" s="160" t="s">
        <v>383</v>
      </c>
      <c r="C27" s="175">
        <f>C28</f>
        <v>150</v>
      </c>
      <c r="D27" s="176">
        <f>D28</f>
        <v>16</v>
      </c>
      <c r="E27" s="184">
        <f t="shared" si="0"/>
        <v>10.666666666666668</v>
      </c>
    </row>
    <row r="28" spans="1:5" x14ac:dyDescent="0.25">
      <c r="A28" s="53" t="s">
        <v>236</v>
      </c>
      <c r="B28" s="54" t="s">
        <v>385</v>
      </c>
      <c r="C28" s="177">
        <v>150</v>
      </c>
      <c r="D28" s="178">
        <v>16</v>
      </c>
      <c r="E28" s="183">
        <f t="shared" si="0"/>
        <v>10.666666666666668</v>
      </c>
    </row>
    <row r="29" spans="1:5" ht="22.5" x14ac:dyDescent="0.25">
      <c r="A29" s="159" t="s">
        <v>1240</v>
      </c>
      <c r="B29" s="160" t="s">
        <v>386</v>
      </c>
      <c r="C29" s="175">
        <f>C30</f>
        <v>5</v>
      </c>
      <c r="D29" s="176">
        <f>D30</f>
        <v>0</v>
      </c>
      <c r="E29" s="184">
        <f t="shared" si="0"/>
        <v>0</v>
      </c>
    </row>
    <row r="30" spans="1:5" x14ac:dyDescent="0.25">
      <c r="A30" s="53" t="s">
        <v>236</v>
      </c>
      <c r="B30" s="54" t="s">
        <v>388</v>
      </c>
      <c r="C30" s="177">
        <v>5</v>
      </c>
      <c r="D30" s="178">
        <v>0</v>
      </c>
      <c r="E30" s="183">
        <f t="shared" si="0"/>
        <v>0</v>
      </c>
    </row>
    <row r="31" spans="1:5" ht="33.75" x14ac:dyDescent="0.25">
      <c r="A31" s="159" t="s">
        <v>1239</v>
      </c>
      <c r="B31" s="160" t="s">
        <v>389</v>
      </c>
      <c r="C31" s="175">
        <f>C32</f>
        <v>1298.3</v>
      </c>
      <c r="D31" s="176">
        <f>D32</f>
        <v>188.2</v>
      </c>
      <c r="E31" s="184">
        <f t="shared" si="0"/>
        <v>14.495879226681044</v>
      </c>
    </row>
    <row r="32" spans="1:5" x14ac:dyDescent="0.25">
      <c r="A32" s="53" t="s">
        <v>236</v>
      </c>
      <c r="B32" s="54" t="s">
        <v>391</v>
      </c>
      <c r="C32" s="177">
        <v>1298.3</v>
      </c>
      <c r="D32" s="178">
        <v>188.2</v>
      </c>
      <c r="E32" s="183">
        <f t="shared" si="0"/>
        <v>14.495879226681044</v>
      </c>
    </row>
    <row r="33" spans="1:5" ht="22.5" x14ac:dyDescent="0.25">
      <c r="A33" s="159" t="s">
        <v>1238</v>
      </c>
      <c r="B33" s="160" t="s">
        <v>392</v>
      </c>
      <c r="C33" s="175">
        <f>C34+C35</f>
        <v>9152.09</v>
      </c>
      <c r="D33" s="176">
        <f>D34+D35</f>
        <v>3973.1</v>
      </c>
      <c r="E33" s="184">
        <f t="shared" si="0"/>
        <v>43.411941971724488</v>
      </c>
    </row>
    <row r="34" spans="1:5" ht="33.75" x14ac:dyDescent="0.25">
      <c r="A34" s="53" t="s">
        <v>221</v>
      </c>
      <c r="B34" s="54" t="s">
        <v>394</v>
      </c>
      <c r="C34" s="177">
        <v>7627.89</v>
      </c>
      <c r="D34" s="178">
        <v>3241.5</v>
      </c>
      <c r="E34" s="183">
        <f t="shared" si="0"/>
        <v>42.495368968351663</v>
      </c>
    </row>
    <row r="35" spans="1:5" x14ac:dyDescent="0.25">
      <c r="A35" s="53" t="s">
        <v>236</v>
      </c>
      <c r="B35" s="54" t="s">
        <v>395</v>
      </c>
      <c r="C35" s="177">
        <v>1524.2</v>
      </c>
      <c r="D35" s="178">
        <v>731.6</v>
      </c>
      <c r="E35" s="183">
        <f t="shared" si="0"/>
        <v>47.998950268993575</v>
      </c>
    </row>
    <row r="36" spans="1:5" ht="33.75" x14ac:dyDescent="0.25">
      <c r="A36" s="159" t="s">
        <v>1259</v>
      </c>
      <c r="B36" s="160" t="s">
        <v>404</v>
      </c>
      <c r="C36" s="175">
        <f>C37+C39</f>
        <v>7938</v>
      </c>
      <c r="D36" s="175">
        <f>D37+D39</f>
        <v>6584.9</v>
      </c>
      <c r="E36" s="184">
        <f t="shared" si="0"/>
        <v>82.954144620811292</v>
      </c>
    </row>
    <row r="37" spans="1:5" ht="22.5" x14ac:dyDescent="0.25">
      <c r="A37" s="161" t="s">
        <v>1156</v>
      </c>
      <c r="B37" s="162" t="s">
        <v>407</v>
      </c>
      <c r="C37" s="179">
        <f>C38</f>
        <v>1420</v>
      </c>
      <c r="D37" s="180">
        <f>D38</f>
        <v>66.900000000000006</v>
      </c>
      <c r="E37" s="183">
        <f t="shared" si="0"/>
        <v>4.711267605633803</v>
      </c>
    </row>
    <row r="38" spans="1:5" x14ac:dyDescent="0.25">
      <c r="A38" s="53" t="s">
        <v>236</v>
      </c>
      <c r="B38" s="54" t="s">
        <v>409</v>
      </c>
      <c r="C38" s="177">
        <v>1420</v>
      </c>
      <c r="D38" s="178">
        <v>66.900000000000006</v>
      </c>
      <c r="E38" s="183">
        <f t="shared" si="0"/>
        <v>4.711267605633803</v>
      </c>
    </row>
    <row r="39" spans="1:5" ht="45" x14ac:dyDescent="0.25">
      <c r="A39" s="53" t="s">
        <v>410</v>
      </c>
      <c r="B39" s="54" t="s">
        <v>411</v>
      </c>
      <c r="C39" s="177">
        <f>C40</f>
        <v>6518</v>
      </c>
      <c r="D39" s="178">
        <f>D40</f>
        <v>6518</v>
      </c>
      <c r="E39" s="183">
        <f t="shared" si="0"/>
        <v>100</v>
      </c>
    </row>
    <row r="40" spans="1:5" x14ac:dyDescent="0.25">
      <c r="A40" s="53" t="s">
        <v>247</v>
      </c>
      <c r="B40" s="54" t="s">
        <v>412</v>
      </c>
      <c r="C40" s="177">
        <v>6518</v>
      </c>
      <c r="D40" s="178">
        <v>6518</v>
      </c>
      <c r="E40" s="183">
        <f t="shared" si="0"/>
        <v>100</v>
      </c>
    </row>
    <row r="41" spans="1:5" ht="22.5" x14ac:dyDescent="0.25">
      <c r="A41" s="159" t="s">
        <v>416</v>
      </c>
      <c r="B41" s="160" t="s">
        <v>612</v>
      </c>
      <c r="C41" s="175">
        <f>C42+C43+C44</f>
        <v>11576.199999999999</v>
      </c>
      <c r="D41" s="175">
        <f>D42+D43+D44</f>
        <v>4709.1000000000004</v>
      </c>
      <c r="E41" s="184">
        <f t="shared" si="0"/>
        <v>40.679152053350847</v>
      </c>
    </row>
    <row r="42" spans="1:5" x14ac:dyDescent="0.25">
      <c r="A42" s="53" t="s">
        <v>613</v>
      </c>
      <c r="B42" s="54" t="s">
        <v>614</v>
      </c>
      <c r="C42" s="177">
        <v>9150</v>
      </c>
      <c r="D42" s="178">
        <v>4709.1000000000004</v>
      </c>
      <c r="E42" s="183">
        <f t="shared" si="0"/>
        <v>51.465573770491815</v>
      </c>
    </row>
    <row r="43" spans="1:5" x14ac:dyDescent="0.25">
      <c r="A43" s="53" t="s">
        <v>236</v>
      </c>
      <c r="B43" s="54" t="s">
        <v>418</v>
      </c>
      <c r="C43" s="177">
        <v>1714.3</v>
      </c>
      <c r="D43" s="178">
        <v>0</v>
      </c>
      <c r="E43" s="183">
        <f t="shared" si="0"/>
        <v>0</v>
      </c>
    </row>
    <row r="44" spans="1:5" ht="45" x14ac:dyDescent="0.25">
      <c r="A44" s="53" t="s">
        <v>1173</v>
      </c>
      <c r="B44" s="54" t="s">
        <v>617</v>
      </c>
      <c r="C44" s="177">
        <v>711.9</v>
      </c>
      <c r="D44" s="178">
        <v>0</v>
      </c>
      <c r="E44" s="183">
        <f t="shared" si="0"/>
        <v>0</v>
      </c>
    </row>
    <row r="45" spans="1:5" ht="22.5" x14ac:dyDescent="0.25">
      <c r="A45" s="159" t="s">
        <v>1260</v>
      </c>
      <c r="B45" s="160" t="s">
        <v>420</v>
      </c>
      <c r="C45" s="175">
        <f>C46</f>
        <v>2042</v>
      </c>
      <c r="D45" s="176">
        <v>0</v>
      </c>
      <c r="E45" s="184">
        <f t="shared" si="0"/>
        <v>0</v>
      </c>
    </row>
    <row r="46" spans="1:5" x14ac:dyDescent="0.25">
      <c r="A46" s="53" t="s">
        <v>236</v>
      </c>
      <c r="B46" s="54" t="s">
        <v>421</v>
      </c>
      <c r="C46" s="177">
        <v>2042</v>
      </c>
      <c r="D46" s="178">
        <v>593.79999999999995</v>
      </c>
      <c r="E46" s="183">
        <f t="shared" si="0"/>
        <v>29.079333986287953</v>
      </c>
    </row>
    <row r="47" spans="1:5" ht="22.5" x14ac:dyDescent="0.25">
      <c r="A47" s="159" t="s">
        <v>1261</v>
      </c>
      <c r="B47" s="160" t="s">
        <v>1157</v>
      </c>
      <c r="C47" s="175">
        <f>C48</f>
        <v>4520</v>
      </c>
      <c r="D47" s="176">
        <f>D48</f>
        <v>0</v>
      </c>
      <c r="E47" s="184">
        <f t="shared" si="0"/>
        <v>0</v>
      </c>
    </row>
    <row r="48" spans="1:5" x14ac:dyDescent="0.25">
      <c r="A48" s="53" t="s">
        <v>236</v>
      </c>
      <c r="B48" s="54" t="s">
        <v>1158</v>
      </c>
      <c r="C48" s="177">
        <v>4520</v>
      </c>
      <c r="D48" s="178">
        <v>0</v>
      </c>
      <c r="E48" s="183">
        <f t="shared" si="0"/>
        <v>0</v>
      </c>
    </row>
    <row r="49" spans="1:5" ht="22.5" x14ac:dyDescent="0.25">
      <c r="A49" s="159" t="s">
        <v>1219</v>
      </c>
      <c r="B49" s="185" t="s">
        <v>435</v>
      </c>
      <c r="C49" s="186">
        <f>C52+C54+C56+C57+C59+C61+C63+C65+C67+C69+C71+C74+C76+C78+C81+C83+C86</f>
        <v>273168.22000000003</v>
      </c>
      <c r="D49" s="186">
        <f>D52+D54+D56+D57+D59+D61+D63+D65+D67+D69+D71+D74+D76+D78+D81+D83+D86</f>
        <v>167017.04999999999</v>
      </c>
      <c r="E49" s="184">
        <f t="shared" si="0"/>
        <v>61.140732256482821</v>
      </c>
    </row>
    <row r="50" spans="1:5" ht="22.5" x14ac:dyDescent="0.25">
      <c r="A50" s="53" t="s">
        <v>1219</v>
      </c>
      <c r="B50" s="54" t="s">
        <v>443</v>
      </c>
      <c r="C50" s="177">
        <f>C51+C53+C55</f>
        <v>67956.33</v>
      </c>
      <c r="D50" s="178">
        <f>D51+D53+D55</f>
        <v>41547.5</v>
      </c>
      <c r="E50" s="183">
        <f t="shared" si="0"/>
        <v>61.138528228348996</v>
      </c>
    </row>
    <row r="51" spans="1:5" ht="22.5" x14ac:dyDescent="0.25">
      <c r="A51" s="53" t="s">
        <v>444</v>
      </c>
      <c r="B51" s="54" t="s">
        <v>445</v>
      </c>
      <c r="C51" s="177">
        <f>C52</f>
        <v>5055.33</v>
      </c>
      <c r="D51" s="178">
        <f>D52</f>
        <v>2654.7</v>
      </c>
      <c r="E51" s="183">
        <f t="shared" si="0"/>
        <v>52.512892333438167</v>
      </c>
    </row>
    <row r="52" spans="1:5" ht="22.5" x14ac:dyDescent="0.25">
      <c r="A52" s="53" t="s">
        <v>441</v>
      </c>
      <c r="B52" s="54" t="s">
        <v>446</v>
      </c>
      <c r="C52" s="177">
        <v>5055.33</v>
      </c>
      <c r="D52" s="178">
        <v>2654.7</v>
      </c>
      <c r="E52" s="183">
        <f t="shared" si="0"/>
        <v>52.512892333438167</v>
      </c>
    </row>
    <row r="53" spans="1:5" ht="22.5" x14ac:dyDescent="0.25">
      <c r="A53" s="53" t="s">
        <v>447</v>
      </c>
      <c r="B53" s="54" t="s">
        <v>448</v>
      </c>
      <c r="C53" s="177">
        <f>C54</f>
        <v>62478</v>
      </c>
      <c r="D53" s="178">
        <f>D54</f>
        <v>38892.800000000003</v>
      </c>
      <c r="E53" s="183">
        <f t="shared" si="0"/>
        <v>62.250392138032595</v>
      </c>
    </row>
    <row r="54" spans="1:5" ht="22.5" x14ac:dyDescent="0.25">
      <c r="A54" s="53" t="s">
        <v>441</v>
      </c>
      <c r="B54" s="54" t="s">
        <v>449</v>
      </c>
      <c r="C54" s="177">
        <v>62478</v>
      </c>
      <c r="D54" s="178">
        <v>38892.800000000003</v>
      </c>
      <c r="E54" s="183">
        <f t="shared" si="0"/>
        <v>62.250392138032595</v>
      </c>
    </row>
    <row r="55" spans="1:5" ht="22.5" x14ac:dyDescent="0.25">
      <c r="A55" s="53" t="s">
        <v>450</v>
      </c>
      <c r="B55" s="54" t="s">
        <v>451</v>
      </c>
      <c r="C55" s="177">
        <f>C56</f>
        <v>423</v>
      </c>
      <c r="D55" s="178">
        <f>D56</f>
        <v>0</v>
      </c>
      <c r="E55" s="183">
        <f t="shared" si="0"/>
        <v>0</v>
      </c>
    </row>
    <row r="56" spans="1:5" ht="22.5" x14ac:dyDescent="0.25">
      <c r="A56" s="53" t="s">
        <v>441</v>
      </c>
      <c r="B56" s="54" t="s">
        <v>452</v>
      </c>
      <c r="C56" s="177">
        <v>423</v>
      </c>
      <c r="D56" s="178">
        <v>0</v>
      </c>
      <c r="E56" s="183">
        <f t="shared" si="0"/>
        <v>0</v>
      </c>
    </row>
    <row r="57" spans="1:5" ht="22.5" x14ac:dyDescent="0.25">
      <c r="A57" s="53" t="s">
        <v>441</v>
      </c>
      <c r="B57" s="54" t="s">
        <v>462</v>
      </c>
      <c r="C57" s="177">
        <v>11489.33</v>
      </c>
      <c r="D57" s="178">
        <v>6788.9</v>
      </c>
      <c r="E57" s="183">
        <f t="shared" si="0"/>
        <v>59.088737115219068</v>
      </c>
    </row>
    <row r="58" spans="1:5" ht="33.75" x14ac:dyDescent="0.25">
      <c r="A58" s="53" t="s">
        <v>463</v>
      </c>
      <c r="B58" s="54" t="s">
        <v>464</v>
      </c>
      <c r="C58" s="177">
        <f>C59</f>
        <v>1502</v>
      </c>
      <c r="D58" s="178">
        <f>D59</f>
        <v>1137.0999999999999</v>
      </c>
      <c r="E58" s="183">
        <f t="shared" si="0"/>
        <v>75.705725699067898</v>
      </c>
    </row>
    <row r="59" spans="1:5" ht="22.5" x14ac:dyDescent="0.25">
      <c r="A59" s="53" t="s">
        <v>441</v>
      </c>
      <c r="B59" s="54" t="s">
        <v>465</v>
      </c>
      <c r="C59" s="177">
        <v>1502</v>
      </c>
      <c r="D59" s="178">
        <v>1137.0999999999999</v>
      </c>
      <c r="E59" s="183">
        <f t="shared" si="0"/>
        <v>75.705725699067898</v>
      </c>
    </row>
    <row r="60" spans="1:5" x14ac:dyDescent="0.25">
      <c r="A60" s="53" t="s">
        <v>466</v>
      </c>
      <c r="B60" s="54" t="s">
        <v>467</v>
      </c>
      <c r="C60" s="177">
        <f>C61</f>
        <v>155497</v>
      </c>
      <c r="D60" s="178">
        <f>D61</f>
        <v>94948</v>
      </c>
      <c r="E60" s="183">
        <f t="shared" si="0"/>
        <v>61.060985099390983</v>
      </c>
    </row>
    <row r="61" spans="1:5" ht="22.5" x14ac:dyDescent="0.25">
      <c r="A61" s="53" t="s">
        <v>441</v>
      </c>
      <c r="B61" s="54" t="s">
        <v>468</v>
      </c>
      <c r="C61" s="177">
        <v>155497</v>
      </c>
      <c r="D61" s="178">
        <v>94948</v>
      </c>
      <c r="E61" s="183">
        <f t="shared" si="0"/>
        <v>61.060985099390983</v>
      </c>
    </row>
    <row r="62" spans="1:5" x14ac:dyDescent="0.25">
      <c r="A62" s="53" t="s">
        <v>469</v>
      </c>
      <c r="B62" s="54" t="s">
        <v>470</v>
      </c>
      <c r="C62" s="177">
        <f>C63</f>
        <v>1172</v>
      </c>
      <c r="D62" s="178">
        <f>D63</f>
        <v>1172</v>
      </c>
      <c r="E62" s="183">
        <f t="shared" si="0"/>
        <v>100</v>
      </c>
    </row>
    <row r="63" spans="1:5" ht="22.5" x14ac:dyDescent="0.25">
      <c r="A63" s="53" t="s">
        <v>441</v>
      </c>
      <c r="B63" s="54" t="s">
        <v>471</v>
      </c>
      <c r="C63" s="177">
        <v>1172</v>
      </c>
      <c r="D63" s="178">
        <v>1172</v>
      </c>
      <c r="E63" s="183">
        <f t="shared" si="0"/>
        <v>100</v>
      </c>
    </row>
    <row r="64" spans="1:5" ht="22.5" x14ac:dyDescent="0.25">
      <c r="A64" s="53" t="s">
        <v>472</v>
      </c>
      <c r="B64" s="54" t="s">
        <v>473</v>
      </c>
      <c r="C64" s="177">
        <f>C65</f>
        <v>11863.4</v>
      </c>
      <c r="D64" s="178">
        <f>D65</f>
        <v>9094.9</v>
      </c>
      <c r="E64" s="183">
        <f t="shared" si="0"/>
        <v>76.663519732960197</v>
      </c>
    </row>
    <row r="65" spans="1:5" ht="22.5" x14ac:dyDescent="0.25">
      <c r="A65" s="53" t="s">
        <v>441</v>
      </c>
      <c r="B65" s="54" t="s">
        <v>474</v>
      </c>
      <c r="C65" s="177">
        <v>11863.4</v>
      </c>
      <c r="D65" s="178">
        <v>9094.9</v>
      </c>
      <c r="E65" s="183">
        <f t="shared" si="0"/>
        <v>76.663519732960197</v>
      </c>
    </row>
    <row r="66" spans="1:5" x14ac:dyDescent="0.25">
      <c r="A66" s="53" t="s">
        <v>475</v>
      </c>
      <c r="B66" s="54" t="s">
        <v>476</v>
      </c>
      <c r="C66" s="177">
        <f>C67</f>
        <v>6459</v>
      </c>
      <c r="D66" s="178">
        <f>D67</f>
        <v>4009.1</v>
      </c>
      <c r="E66" s="183">
        <f t="shared" si="0"/>
        <v>62.069979873045369</v>
      </c>
    </row>
    <row r="67" spans="1:5" ht="22.5" x14ac:dyDescent="0.25">
      <c r="A67" s="53" t="s">
        <v>441</v>
      </c>
      <c r="B67" s="54" t="s">
        <v>477</v>
      </c>
      <c r="C67" s="177">
        <v>6459</v>
      </c>
      <c r="D67" s="178">
        <v>4009.1</v>
      </c>
      <c r="E67" s="183">
        <f t="shared" si="0"/>
        <v>62.069979873045369</v>
      </c>
    </row>
    <row r="68" spans="1:5" ht="22.5" x14ac:dyDescent="0.25">
      <c r="A68" s="53" t="s">
        <v>478</v>
      </c>
      <c r="B68" s="54" t="s">
        <v>479</v>
      </c>
      <c r="C68" s="177">
        <f>C69</f>
        <v>240</v>
      </c>
      <c r="D68" s="178">
        <f>D69</f>
        <v>240</v>
      </c>
      <c r="E68" s="183">
        <f t="shared" si="0"/>
        <v>100</v>
      </c>
    </row>
    <row r="69" spans="1:5" ht="22.5" x14ac:dyDescent="0.25">
      <c r="A69" s="53" t="s">
        <v>441</v>
      </c>
      <c r="B69" s="54" t="s">
        <v>481</v>
      </c>
      <c r="C69" s="177">
        <v>240</v>
      </c>
      <c r="D69" s="178">
        <v>240</v>
      </c>
      <c r="E69" s="183">
        <f t="shared" si="0"/>
        <v>100</v>
      </c>
    </row>
    <row r="70" spans="1:5" ht="33.75" x14ac:dyDescent="0.25">
      <c r="A70" s="53" t="s">
        <v>485</v>
      </c>
      <c r="B70" s="54" t="s">
        <v>486</v>
      </c>
      <c r="C70" s="177">
        <f>C71</f>
        <v>950.17</v>
      </c>
      <c r="D70" s="178">
        <f>D71</f>
        <v>587.6</v>
      </c>
      <c r="E70" s="183">
        <f t="shared" si="0"/>
        <v>61.841565193596935</v>
      </c>
    </row>
    <row r="71" spans="1:5" ht="22.5" x14ac:dyDescent="0.25">
      <c r="A71" s="53" t="s">
        <v>441</v>
      </c>
      <c r="B71" s="54" t="s">
        <v>487</v>
      </c>
      <c r="C71" s="177">
        <v>950.17</v>
      </c>
      <c r="D71" s="178">
        <v>587.6</v>
      </c>
      <c r="E71" s="183">
        <f t="shared" si="0"/>
        <v>61.841565193596935</v>
      </c>
    </row>
    <row r="72" spans="1:5" x14ac:dyDescent="0.25">
      <c r="A72" s="161" t="s">
        <v>453</v>
      </c>
      <c r="B72" s="162" t="s">
        <v>1159</v>
      </c>
      <c r="C72" s="179">
        <f>C73+C75</f>
        <v>1578.19</v>
      </c>
      <c r="D72" s="179">
        <v>159.76</v>
      </c>
      <c r="E72" s="183">
        <f t="shared" ref="E72:E135" si="1">D72/C72*100</f>
        <v>10.122988993720654</v>
      </c>
    </row>
    <row r="73" spans="1:5" x14ac:dyDescent="0.25">
      <c r="A73" s="53" t="s">
        <v>453</v>
      </c>
      <c r="B73" s="54" t="s">
        <v>455</v>
      </c>
      <c r="C73" s="177">
        <f>C74</f>
        <v>363</v>
      </c>
      <c r="D73" s="178">
        <f>D74</f>
        <v>10.050000000000001</v>
      </c>
      <c r="E73" s="183">
        <f t="shared" si="1"/>
        <v>2.7685950413223144</v>
      </c>
    </row>
    <row r="74" spans="1:5" ht="22.5" x14ac:dyDescent="0.25">
      <c r="A74" s="53" t="s">
        <v>441</v>
      </c>
      <c r="B74" s="54" t="s">
        <v>456</v>
      </c>
      <c r="C74" s="177">
        <v>363</v>
      </c>
      <c r="D74" s="178">
        <v>10.050000000000001</v>
      </c>
      <c r="E74" s="183">
        <f t="shared" si="1"/>
        <v>2.7685950413223144</v>
      </c>
    </row>
    <row r="75" spans="1:5" x14ac:dyDescent="0.25">
      <c r="A75" s="53" t="s">
        <v>453</v>
      </c>
      <c r="B75" s="54" t="s">
        <v>482</v>
      </c>
      <c r="C75" s="177">
        <f>C76</f>
        <v>1215.19</v>
      </c>
      <c r="D75" s="178">
        <f>D76</f>
        <v>302</v>
      </c>
      <c r="E75" s="183">
        <f t="shared" si="1"/>
        <v>24.852080744574923</v>
      </c>
    </row>
    <row r="76" spans="1:5" ht="22.5" x14ac:dyDescent="0.25">
      <c r="A76" s="53" t="s">
        <v>441</v>
      </c>
      <c r="B76" s="54" t="s">
        <v>484</v>
      </c>
      <c r="C76" s="177">
        <v>1215.19</v>
      </c>
      <c r="D76" s="178">
        <v>302</v>
      </c>
      <c r="E76" s="183">
        <f t="shared" si="1"/>
        <v>24.852080744574923</v>
      </c>
    </row>
    <row r="77" spans="1:5" x14ac:dyDescent="0.25">
      <c r="A77" s="53" t="s">
        <v>500</v>
      </c>
      <c r="B77" s="54" t="s">
        <v>501</v>
      </c>
      <c r="C77" s="177">
        <f>C78</f>
        <v>3010</v>
      </c>
      <c r="D77" s="178">
        <f>D78</f>
        <v>998.5</v>
      </c>
      <c r="E77" s="183">
        <f t="shared" si="1"/>
        <v>33.17275747508306</v>
      </c>
    </row>
    <row r="78" spans="1:5" ht="22.5" x14ac:dyDescent="0.25">
      <c r="A78" s="53" t="s">
        <v>441</v>
      </c>
      <c r="B78" s="54" t="s">
        <v>504</v>
      </c>
      <c r="C78" s="177">
        <v>3010</v>
      </c>
      <c r="D78" s="178">
        <v>998.5</v>
      </c>
      <c r="E78" s="183">
        <f t="shared" si="1"/>
        <v>33.17275747508306</v>
      </c>
    </row>
    <row r="79" spans="1:5" ht="33.75" x14ac:dyDescent="0.25">
      <c r="A79" s="53" t="s">
        <v>508</v>
      </c>
      <c r="B79" s="54" t="s">
        <v>509</v>
      </c>
      <c r="C79" s="177">
        <f>C80+C82</f>
        <v>9418.8000000000011</v>
      </c>
      <c r="D79" s="178">
        <f>D80+D82</f>
        <v>5610.9</v>
      </c>
      <c r="E79" s="183">
        <f t="shared" si="1"/>
        <v>59.571282965982917</v>
      </c>
    </row>
    <row r="80" spans="1:5" ht="33.75" x14ac:dyDescent="0.25">
      <c r="A80" s="53" t="s">
        <v>508</v>
      </c>
      <c r="B80" s="54" t="s">
        <v>510</v>
      </c>
      <c r="C80" s="177">
        <f>C81</f>
        <v>8996.6</v>
      </c>
      <c r="D80" s="178">
        <f>D81</f>
        <v>5484.5</v>
      </c>
      <c r="E80" s="183">
        <f t="shared" si="1"/>
        <v>60.961918947157812</v>
      </c>
    </row>
    <row r="81" spans="1:5" ht="33.75" x14ac:dyDescent="0.25">
      <c r="A81" s="53" t="s">
        <v>221</v>
      </c>
      <c r="B81" s="54" t="s">
        <v>511</v>
      </c>
      <c r="C81" s="177">
        <v>8996.6</v>
      </c>
      <c r="D81" s="178">
        <v>5484.5</v>
      </c>
      <c r="E81" s="183">
        <f t="shared" si="1"/>
        <v>60.961918947157812</v>
      </c>
    </row>
    <row r="82" spans="1:5" ht="22.5" x14ac:dyDescent="0.25">
      <c r="A82" s="53" t="s">
        <v>512</v>
      </c>
      <c r="B82" s="54" t="s">
        <v>513</v>
      </c>
      <c r="C82" s="177">
        <f>C83+C84</f>
        <v>422.2</v>
      </c>
      <c r="D82" s="177">
        <f>D83+D84</f>
        <v>126.39999999999999</v>
      </c>
      <c r="E82" s="183">
        <f t="shared" si="1"/>
        <v>29.938417811463758</v>
      </c>
    </row>
    <row r="83" spans="1:5" x14ac:dyDescent="0.25">
      <c r="A83" s="53" t="s">
        <v>236</v>
      </c>
      <c r="B83" s="54" t="s">
        <v>514</v>
      </c>
      <c r="C83" s="177">
        <v>412.2</v>
      </c>
      <c r="D83" s="178">
        <v>125.6</v>
      </c>
      <c r="E83" s="183">
        <f t="shared" si="1"/>
        <v>30.470645317806888</v>
      </c>
    </row>
    <row r="84" spans="1:5" x14ac:dyDescent="0.25">
      <c r="A84" s="53" t="s">
        <v>247</v>
      </c>
      <c r="B84" s="54" t="s">
        <v>515</v>
      </c>
      <c r="C84" s="177">
        <v>10</v>
      </c>
      <c r="D84" s="178">
        <v>0.8</v>
      </c>
      <c r="E84" s="183">
        <f t="shared" si="1"/>
        <v>8</v>
      </c>
    </row>
    <row r="85" spans="1:5" ht="33.75" x14ac:dyDescent="0.25">
      <c r="A85" s="53" t="s">
        <v>647</v>
      </c>
      <c r="B85" s="54" t="s">
        <v>648</v>
      </c>
      <c r="C85" s="177">
        <f>C86</f>
        <v>2042</v>
      </c>
      <c r="D85" s="178">
        <f>D86</f>
        <v>571.29999999999995</v>
      </c>
      <c r="E85" s="183">
        <f t="shared" si="1"/>
        <v>27.97747306562194</v>
      </c>
    </row>
    <row r="86" spans="1:5" x14ac:dyDescent="0.25">
      <c r="A86" s="53" t="s">
        <v>584</v>
      </c>
      <c r="B86" s="54" t="s">
        <v>1163</v>
      </c>
      <c r="C86" s="177">
        <v>2042</v>
      </c>
      <c r="D86" s="178">
        <v>571.29999999999995</v>
      </c>
      <c r="E86" s="183">
        <f t="shared" si="1"/>
        <v>27.97747306562194</v>
      </c>
    </row>
    <row r="87" spans="1:5" ht="22.5" x14ac:dyDescent="0.25">
      <c r="A87" s="159" t="s">
        <v>1262</v>
      </c>
      <c r="B87" s="160" t="s">
        <v>538</v>
      </c>
      <c r="C87" s="175">
        <f>C91+C93+C95+C97+C98+C100+C102+C104</f>
        <v>68139.5</v>
      </c>
      <c r="D87" s="175">
        <f>D91+D93+D95+D97+D98+D100+D102+D104</f>
        <v>37021.589999999997</v>
      </c>
      <c r="E87" s="184">
        <f t="shared" si="1"/>
        <v>54.33205409490823</v>
      </c>
    </row>
    <row r="88" spans="1:5" ht="22.5" x14ac:dyDescent="0.25">
      <c r="A88" s="161" t="s">
        <v>1262</v>
      </c>
      <c r="B88" s="162" t="s">
        <v>540</v>
      </c>
      <c r="C88" s="179">
        <f>C89</f>
        <v>30455.899999999998</v>
      </c>
      <c r="D88" s="179">
        <f>D89</f>
        <v>15696.9</v>
      </c>
      <c r="E88" s="183">
        <f t="shared" si="1"/>
        <v>51.539767335721486</v>
      </c>
    </row>
    <row r="89" spans="1:5" x14ac:dyDescent="0.25">
      <c r="A89" s="53" t="s">
        <v>539</v>
      </c>
      <c r="B89" s="54" t="s">
        <v>541</v>
      </c>
      <c r="C89" s="177">
        <f>C91+C93+C104</f>
        <v>30455.899999999998</v>
      </c>
      <c r="D89" s="177">
        <f>D91+D93+D104</f>
        <v>15696.9</v>
      </c>
      <c r="E89" s="183">
        <f t="shared" si="1"/>
        <v>51.539767335721486</v>
      </c>
    </row>
    <row r="90" spans="1:5" ht="22.5" x14ac:dyDescent="0.25">
      <c r="A90" s="53" t="s">
        <v>1222</v>
      </c>
      <c r="B90" s="54" t="s">
        <v>544</v>
      </c>
      <c r="C90" s="177">
        <f>C91</f>
        <v>17463.599999999999</v>
      </c>
      <c r="D90" s="177">
        <f>D91</f>
        <v>9641.9</v>
      </c>
      <c r="E90" s="183">
        <f t="shared" si="1"/>
        <v>55.211411163792121</v>
      </c>
    </row>
    <row r="91" spans="1:5" ht="22.5" x14ac:dyDescent="0.25">
      <c r="A91" s="53" t="s">
        <v>441</v>
      </c>
      <c r="B91" s="54" t="s">
        <v>545</v>
      </c>
      <c r="C91" s="177">
        <v>17463.599999999999</v>
      </c>
      <c r="D91" s="178">
        <v>9641.9</v>
      </c>
      <c r="E91" s="183">
        <f t="shared" si="1"/>
        <v>55.211411163792121</v>
      </c>
    </row>
    <row r="92" spans="1:5" ht="22.5" x14ac:dyDescent="0.25">
      <c r="A92" s="53" t="s">
        <v>1224</v>
      </c>
      <c r="B92" s="54" t="s">
        <v>552</v>
      </c>
      <c r="C92" s="177">
        <f>C93</f>
        <v>12692.3</v>
      </c>
      <c r="D92" s="178">
        <f>D93</f>
        <v>6055</v>
      </c>
      <c r="E92" s="183">
        <f t="shared" si="1"/>
        <v>47.706089518842134</v>
      </c>
    </row>
    <row r="93" spans="1:5" ht="22.5" x14ac:dyDescent="0.25">
      <c r="A93" s="53" t="s">
        <v>441</v>
      </c>
      <c r="B93" s="54" t="s">
        <v>553</v>
      </c>
      <c r="C93" s="177">
        <v>12692.3</v>
      </c>
      <c r="D93" s="178">
        <v>6055</v>
      </c>
      <c r="E93" s="183">
        <f t="shared" si="1"/>
        <v>47.706089518842134</v>
      </c>
    </row>
    <row r="94" spans="1:5" ht="22.5" x14ac:dyDescent="0.25">
      <c r="A94" s="161" t="s">
        <v>1221</v>
      </c>
      <c r="B94" s="162" t="s">
        <v>562</v>
      </c>
      <c r="C94" s="179">
        <f>C95+C96</f>
        <v>20079.3</v>
      </c>
      <c r="D94" s="179">
        <f>D95+D96</f>
        <v>11628.99</v>
      </c>
      <c r="E94" s="183">
        <f t="shared" si="1"/>
        <v>57.91531577296022</v>
      </c>
    </row>
    <row r="95" spans="1:5" ht="33.75" x14ac:dyDescent="0.25">
      <c r="A95" s="53" t="s">
        <v>221</v>
      </c>
      <c r="B95" s="54" t="s">
        <v>565</v>
      </c>
      <c r="C95" s="177">
        <v>19492.599999999999</v>
      </c>
      <c r="D95" s="178">
        <v>11382.4</v>
      </c>
      <c r="E95" s="183">
        <f t="shared" si="1"/>
        <v>58.393441613740606</v>
      </c>
    </row>
    <row r="96" spans="1:5" ht="33.75" x14ac:dyDescent="0.25">
      <c r="A96" s="53" t="s">
        <v>1226</v>
      </c>
      <c r="B96" s="54" t="s">
        <v>566</v>
      </c>
      <c r="C96" s="177">
        <f>C97+C98</f>
        <v>586.70000000000005</v>
      </c>
      <c r="D96" s="177">
        <f>D97+D98</f>
        <v>246.59</v>
      </c>
      <c r="E96" s="183">
        <f t="shared" si="1"/>
        <v>42.029998295551387</v>
      </c>
    </row>
    <row r="97" spans="1:5" x14ac:dyDescent="0.25">
      <c r="A97" s="53" t="s">
        <v>236</v>
      </c>
      <c r="B97" s="54" t="s">
        <v>567</v>
      </c>
      <c r="C97" s="177">
        <v>554.70000000000005</v>
      </c>
      <c r="D97" s="178">
        <v>244.5</v>
      </c>
      <c r="E97" s="183">
        <f t="shared" si="1"/>
        <v>44.07787993510005</v>
      </c>
    </row>
    <row r="98" spans="1:5" x14ac:dyDescent="0.25">
      <c r="A98" s="53" t="s">
        <v>247</v>
      </c>
      <c r="B98" s="54" t="s">
        <v>568</v>
      </c>
      <c r="C98" s="177">
        <v>32</v>
      </c>
      <c r="D98" s="178">
        <v>2.09</v>
      </c>
      <c r="E98" s="183">
        <f t="shared" si="1"/>
        <v>6.53125</v>
      </c>
    </row>
    <row r="99" spans="1:5" ht="22.5" x14ac:dyDescent="0.25">
      <c r="A99" s="53" t="s">
        <v>1221</v>
      </c>
      <c r="B99" s="54" t="s">
        <v>490</v>
      </c>
      <c r="C99" s="177">
        <f>C100</f>
        <v>17436.3</v>
      </c>
      <c r="D99" s="178">
        <f>D100</f>
        <v>9695.7000000000007</v>
      </c>
      <c r="E99" s="183">
        <f t="shared" si="1"/>
        <v>55.606407322654469</v>
      </c>
    </row>
    <row r="100" spans="1:5" ht="22.5" x14ac:dyDescent="0.25">
      <c r="A100" s="53" t="s">
        <v>441</v>
      </c>
      <c r="B100" s="54" t="s">
        <v>496</v>
      </c>
      <c r="C100" s="177">
        <v>17436.3</v>
      </c>
      <c r="D100" s="178">
        <v>9695.7000000000007</v>
      </c>
      <c r="E100" s="183">
        <f t="shared" si="1"/>
        <v>55.606407322654469</v>
      </c>
    </row>
    <row r="101" spans="1:5" ht="22.5" x14ac:dyDescent="0.25">
      <c r="A101" s="53" t="s">
        <v>1164</v>
      </c>
      <c r="B101" s="54" t="s">
        <v>492</v>
      </c>
      <c r="C101" s="177">
        <f>C102</f>
        <v>168</v>
      </c>
      <c r="D101" s="177">
        <f>D102</f>
        <v>0</v>
      </c>
      <c r="E101" s="183">
        <f t="shared" si="1"/>
        <v>0</v>
      </c>
    </row>
    <row r="102" spans="1:5" ht="22.5" x14ac:dyDescent="0.25">
      <c r="A102" s="53" t="s">
        <v>441</v>
      </c>
      <c r="B102" s="54" t="s">
        <v>493</v>
      </c>
      <c r="C102" s="177">
        <v>168</v>
      </c>
      <c r="D102" s="178">
        <v>0</v>
      </c>
      <c r="E102" s="183">
        <f t="shared" si="1"/>
        <v>0</v>
      </c>
    </row>
    <row r="103" spans="1:5" x14ac:dyDescent="0.25">
      <c r="A103" s="53" t="s">
        <v>1165</v>
      </c>
      <c r="B103" s="54" t="s">
        <v>558</v>
      </c>
      <c r="C103" s="177">
        <f>C104</f>
        <v>300</v>
      </c>
      <c r="D103" s="177">
        <f>D104</f>
        <v>0</v>
      </c>
      <c r="E103" s="183">
        <f t="shared" si="1"/>
        <v>0</v>
      </c>
    </row>
    <row r="104" spans="1:5" ht="22.5" x14ac:dyDescent="0.25">
      <c r="A104" s="53" t="s">
        <v>441</v>
      </c>
      <c r="B104" s="54" t="s">
        <v>559</v>
      </c>
      <c r="C104" s="177">
        <v>300</v>
      </c>
      <c r="D104" s="178">
        <v>0</v>
      </c>
      <c r="E104" s="183">
        <f t="shared" si="1"/>
        <v>0</v>
      </c>
    </row>
    <row r="105" spans="1:5" ht="22.5" x14ac:dyDescent="0.25">
      <c r="A105" s="159" t="s">
        <v>1160</v>
      </c>
      <c r="B105" s="160" t="s">
        <v>1174</v>
      </c>
      <c r="C105" s="175">
        <v>60</v>
      </c>
      <c r="D105" s="176">
        <f>D106</f>
        <v>6.15</v>
      </c>
      <c r="E105" s="184">
        <f t="shared" si="1"/>
        <v>10.25</v>
      </c>
    </row>
    <row r="106" spans="1:5" x14ac:dyDescent="0.25">
      <c r="A106" s="53" t="s">
        <v>236</v>
      </c>
      <c r="B106" s="54" t="s">
        <v>609</v>
      </c>
      <c r="C106" s="177">
        <v>60</v>
      </c>
      <c r="D106" s="178">
        <v>6.15</v>
      </c>
      <c r="E106" s="183">
        <f t="shared" si="1"/>
        <v>10.25</v>
      </c>
    </row>
    <row r="107" spans="1:5" ht="22.5" x14ac:dyDescent="0.25">
      <c r="A107" s="159" t="s">
        <v>1263</v>
      </c>
      <c r="B107" s="160" t="s">
        <v>1161</v>
      </c>
      <c r="C107" s="175">
        <f>C108</f>
        <v>60</v>
      </c>
      <c r="D107" s="176">
        <f>D108</f>
        <v>0</v>
      </c>
      <c r="E107" s="184">
        <f t="shared" si="1"/>
        <v>0</v>
      </c>
    </row>
    <row r="108" spans="1:5" x14ac:dyDescent="0.25">
      <c r="A108" s="53" t="s">
        <v>236</v>
      </c>
      <c r="B108" s="54" t="s">
        <v>610</v>
      </c>
      <c r="C108" s="177">
        <v>60</v>
      </c>
      <c r="D108" s="178">
        <v>0</v>
      </c>
      <c r="E108" s="183">
        <f t="shared" si="1"/>
        <v>0</v>
      </c>
    </row>
    <row r="109" spans="1:5" ht="22.5" x14ac:dyDescent="0.25">
      <c r="A109" s="159" t="s">
        <v>1229</v>
      </c>
      <c r="B109" s="160" t="s">
        <v>650</v>
      </c>
      <c r="C109" s="175">
        <f>C110</f>
        <v>3099.79</v>
      </c>
      <c r="D109" s="176">
        <f>D110</f>
        <v>3099.79</v>
      </c>
      <c r="E109" s="184">
        <f t="shared" si="1"/>
        <v>100</v>
      </c>
    </row>
    <row r="110" spans="1:5" x14ac:dyDescent="0.25">
      <c r="A110" s="53" t="s">
        <v>584</v>
      </c>
      <c r="B110" s="54" t="s">
        <v>652</v>
      </c>
      <c r="C110" s="177">
        <v>3099.79</v>
      </c>
      <c r="D110" s="178">
        <v>3099.79</v>
      </c>
      <c r="E110" s="183">
        <f t="shared" si="1"/>
        <v>100</v>
      </c>
    </row>
    <row r="111" spans="1:5" ht="33.75" x14ac:dyDescent="0.25">
      <c r="A111" s="159" t="s">
        <v>1227</v>
      </c>
      <c r="B111" s="160" t="s">
        <v>657</v>
      </c>
      <c r="C111" s="175">
        <f>C112+C114+C117+C121+C123+C125+C129+C127</f>
        <v>31102.5</v>
      </c>
      <c r="D111" s="175">
        <f>D112+D114+D117+D121+D123+D125+D129+D127</f>
        <v>13498.18</v>
      </c>
      <c r="E111" s="184">
        <f t="shared" si="1"/>
        <v>43.39901937143317</v>
      </c>
    </row>
    <row r="112" spans="1:5" ht="22.5" x14ac:dyDescent="0.25">
      <c r="A112" s="53" t="s">
        <v>642</v>
      </c>
      <c r="B112" s="54" t="s">
        <v>644</v>
      </c>
      <c r="C112" s="177">
        <f>C113</f>
        <v>17701</v>
      </c>
      <c r="D112" s="178">
        <f>D113</f>
        <v>7119.1</v>
      </c>
      <c r="E112" s="183">
        <f t="shared" si="1"/>
        <v>40.218631715722275</v>
      </c>
    </row>
    <row r="113" spans="1:5" x14ac:dyDescent="0.25">
      <c r="A113" s="53" t="s">
        <v>584</v>
      </c>
      <c r="B113" s="54" t="s">
        <v>645</v>
      </c>
      <c r="C113" s="177">
        <v>17701</v>
      </c>
      <c r="D113" s="178">
        <v>7119.1</v>
      </c>
      <c r="E113" s="183">
        <f t="shared" si="1"/>
        <v>40.218631715722275</v>
      </c>
    </row>
    <row r="114" spans="1:5" x14ac:dyDescent="0.25">
      <c r="A114" s="53" t="s">
        <v>580</v>
      </c>
      <c r="B114" s="54" t="s">
        <v>582</v>
      </c>
      <c r="C114" s="177">
        <f>C115+C116</f>
        <v>2317.1999999999998</v>
      </c>
      <c r="D114" s="178">
        <f>D115+D116</f>
        <v>1422.5</v>
      </c>
      <c r="E114" s="183">
        <f t="shared" si="1"/>
        <v>61.388745037113765</v>
      </c>
    </row>
    <row r="115" spans="1:5" x14ac:dyDescent="0.25">
      <c r="A115" s="53" t="s">
        <v>236</v>
      </c>
      <c r="B115" s="54" t="s">
        <v>583</v>
      </c>
      <c r="C115" s="177">
        <v>5</v>
      </c>
      <c r="D115" s="178">
        <v>2.8</v>
      </c>
      <c r="E115" s="183">
        <f t="shared" si="1"/>
        <v>55.999999999999993</v>
      </c>
    </row>
    <row r="116" spans="1:5" x14ac:dyDescent="0.25">
      <c r="A116" s="53" t="s">
        <v>584</v>
      </c>
      <c r="B116" s="54" t="s">
        <v>585</v>
      </c>
      <c r="C116" s="177">
        <v>2312.1999999999998</v>
      </c>
      <c r="D116" s="178">
        <v>1419.7</v>
      </c>
      <c r="E116" s="183">
        <f t="shared" si="1"/>
        <v>61.400397889455938</v>
      </c>
    </row>
    <row r="117" spans="1:5" x14ac:dyDescent="0.25">
      <c r="A117" s="53" t="s">
        <v>586</v>
      </c>
      <c r="B117" s="54" t="s">
        <v>587</v>
      </c>
      <c r="C117" s="177">
        <f>C118</f>
        <v>2558</v>
      </c>
      <c r="D117" s="178">
        <f>D118</f>
        <v>1279.4000000000001</v>
      </c>
      <c r="E117" s="183">
        <f t="shared" si="1"/>
        <v>50.015637216575449</v>
      </c>
    </row>
    <row r="118" spans="1:5" ht="22.5" x14ac:dyDescent="0.25">
      <c r="A118" s="53" t="s">
        <v>588</v>
      </c>
      <c r="B118" s="54" t="s">
        <v>589</v>
      </c>
      <c r="C118" s="177">
        <f>C119+C120</f>
        <v>2558</v>
      </c>
      <c r="D118" s="178">
        <f>D119+D120</f>
        <v>1279.4000000000001</v>
      </c>
      <c r="E118" s="183">
        <f t="shared" si="1"/>
        <v>50.015637216575449</v>
      </c>
    </row>
    <row r="119" spans="1:5" x14ac:dyDescent="0.25">
      <c r="A119" s="53" t="s">
        <v>236</v>
      </c>
      <c r="B119" s="54" t="s">
        <v>590</v>
      </c>
      <c r="C119" s="177">
        <v>17</v>
      </c>
      <c r="D119" s="178">
        <v>7.7</v>
      </c>
      <c r="E119" s="183">
        <f t="shared" si="1"/>
        <v>45.294117647058826</v>
      </c>
    </row>
    <row r="120" spans="1:5" x14ac:dyDescent="0.25">
      <c r="A120" s="53" t="s">
        <v>584</v>
      </c>
      <c r="B120" s="54" t="s">
        <v>591</v>
      </c>
      <c r="C120" s="177">
        <v>2541</v>
      </c>
      <c r="D120" s="178">
        <v>1271.7</v>
      </c>
      <c r="E120" s="183">
        <f t="shared" si="1"/>
        <v>50.047225501770953</v>
      </c>
    </row>
    <row r="121" spans="1:5" x14ac:dyDescent="0.25">
      <c r="A121" s="53" t="s">
        <v>592</v>
      </c>
      <c r="B121" s="54" t="s">
        <v>593</v>
      </c>
      <c r="C121" s="177">
        <f>C122</f>
        <v>15</v>
      </c>
      <c r="D121" s="178">
        <f>D122</f>
        <v>0</v>
      </c>
      <c r="E121" s="183">
        <f t="shared" si="1"/>
        <v>0</v>
      </c>
    </row>
    <row r="122" spans="1:5" x14ac:dyDescent="0.25">
      <c r="A122" s="53" t="s">
        <v>584</v>
      </c>
      <c r="B122" s="54" t="s">
        <v>597</v>
      </c>
      <c r="C122" s="177">
        <v>15</v>
      </c>
      <c r="D122" s="178">
        <v>0</v>
      </c>
      <c r="E122" s="183">
        <f t="shared" si="1"/>
        <v>0</v>
      </c>
    </row>
    <row r="123" spans="1:5" ht="22.5" x14ac:dyDescent="0.25">
      <c r="A123" s="53" t="s">
        <v>598</v>
      </c>
      <c r="B123" s="54" t="s">
        <v>600</v>
      </c>
      <c r="C123" s="177">
        <f>C124</f>
        <v>500</v>
      </c>
      <c r="D123" s="178">
        <f>D124</f>
        <v>111.3</v>
      </c>
      <c r="E123" s="183">
        <f t="shared" si="1"/>
        <v>22.259999999999998</v>
      </c>
    </row>
    <row r="124" spans="1:5" x14ac:dyDescent="0.25">
      <c r="A124" s="53" t="s">
        <v>584</v>
      </c>
      <c r="B124" s="54" t="s">
        <v>601</v>
      </c>
      <c r="C124" s="177">
        <v>500</v>
      </c>
      <c r="D124" s="178">
        <v>111.3</v>
      </c>
      <c r="E124" s="183">
        <f t="shared" si="1"/>
        <v>22.259999999999998</v>
      </c>
    </row>
    <row r="125" spans="1:5" x14ac:dyDescent="0.25">
      <c r="A125" s="53" t="s">
        <v>604</v>
      </c>
      <c r="B125" s="54" t="s">
        <v>605</v>
      </c>
      <c r="C125" s="177">
        <f>C126</f>
        <v>237</v>
      </c>
      <c r="D125" s="178">
        <f>D126</f>
        <v>68.7</v>
      </c>
      <c r="E125" s="183">
        <f t="shared" si="1"/>
        <v>28.987341772151897</v>
      </c>
    </row>
    <row r="126" spans="1:5" x14ac:dyDescent="0.25">
      <c r="A126" s="53" t="s">
        <v>584</v>
      </c>
      <c r="B126" s="54" t="s">
        <v>606</v>
      </c>
      <c r="C126" s="177">
        <v>237</v>
      </c>
      <c r="D126" s="178">
        <v>68.7</v>
      </c>
      <c r="E126" s="183">
        <f t="shared" si="1"/>
        <v>28.987341772151897</v>
      </c>
    </row>
    <row r="127" spans="1:5" ht="33.75" x14ac:dyDescent="0.25">
      <c r="A127" s="53" t="s">
        <v>629</v>
      </c>
      <c r="B127" s="54" t="s">
        <v>1166</v>
      </c>
      <c r="C127" s="177">
        <f>C128</f>
        <v>43.1</v>
      </c>
      <c r="D127" s="178">
        <f>D128</f>
        <v>8.7799999999999994</v>
      </c>
      <c r="E127" s="183">
        <f t="shared" si="1"/>
        <v>20.371229698375867</v>
      </c>
    </row>
    <row r="128" spans="1:5" x14ac:dyDescent="0.25">
      <c r="A128" s="53" t="s">
        <v>584</v>
      </c>
      <c r="B128" s="54" t="s">
        <v>1167</v>
      </c>
      <c r="C128" s="177">
        <v>43.1</v>
      </c>
      <c r="D128" s="178">
        <v>8.7799999999999994</v>
      </c>
      <c r="E128" s="183">
        <f t="shared" si="1"/>
        <v>20.371229698375867</v>
      </c>
    </row>
    <row r="129" spans="1:5" ht="33.75" x14ac:dyDescent="0.25">
      <c r="A129" s="53" t="s">
        <v>629</v>
      </c>
      <c r="B129" s="54" t="s">
        <v>1175</v>
      </c>
      <c r="C129" s="177">
        <f>C130</f>
        <v>7731.2</v>
      </c>
      <c r="D129" s="178">
        <f>D130</f>
        <v>3488.4</v>
      </c>
      <c r="E129" s="183">
        <f t="shared" si="1"/>
        <v>45.121067880794705</v>
      </c>
    </row>
    <row r="130" spans="1:5" x14ac:dyDescent="0.25">
      <c r="A130" s="53" t="s">
        <v>584</v>
      </c>
      <c r="B130" s="54" t="s">
        <v>1176</v>
      </c>
      <c r="C130" s="177">
        <v>7731.2</v>
      </c>
      <c r="D130" s="178">
        <v>3488.4</v>
      </c>
      <c r="E130" s="183">
        <f t="shared" si="1"/>
        <v>45.121067880794705</v>
      </c>
    </row>
    <row r="131" spans="1:5" ht="22.5" x14ac:dyDescent="0.25">
      <c r="A131" s="159" t="s">
        <v>1231</v>
      </c>
      <c r="B131" s="160" t="s">
        <v>678</v>
      </c>
      <c r="C131" s="175">
        <f>C132</f>
        <v>600</v>
      </c>
      <c r="D131" s="176">
        <f>D132</f>
        <v>250</v>
      </c>
      <c r="E131" s="184">
        <f t="shared" si="1"/>
        <v>41.666666666666671</v>
      </c>
    </row>
    <row r="132" spans="1:5" x14ac:dyDescent="0.25">
      <c r="A132" s="53" t="s">
        <v>236</v>
      </c>
      <c r="B132" s="54" t="s">
        <v>682</v>
      </c>
      <c r="C132" s="177">
        <v>600</v>
      </c>
      <c r="D132" s="178">
        <v>250</v>
      </c>
      <c r="E132" s="183">
        <f t="shared" si="1"/>
        <v>41.666666666666671</v>
      </c>
    </row>
    <row r="133" spans="1:5" ht="22.5" x14ac:dyDescent="0.25">
      <c r="A133" s="159" t="s">
        <v>686</v>
      </c>
      <c r="B133" s="160" t="s">
        <v>687</v>
      </c>
      <c r="C133" s="175">
        <f>C134</f>
        <v>50</v>
      </c>
      <c r="D133" s="176">
        <f>D134</f>
        <v>27.6</v>
      </c>
      <c r="E133" s="184">
        <f t="shared" si="1"/>
        <v>55.2</v>
      </c>
    </row>
    <row r="134" spans="1:5" x14ac:dyDescent="0.25">
      <c r="A134" s="163" t="s">
        <v>236</v>
      </c>
      <c r="B134" s="164" t="s">
        <v>688</v>
      </c>
      <c r="C134" s="181">
        <v>50</v>
      </c>
      <c r="D134" s="182">
        <v>27.6</v>
      </c>
      <c r="E134" s="183">
        <f t="shared" si="1"/>
        <v>55.2</v>
      </c>
    </row>
    <row r="135" spans="1:5" x14ac:dyDescent="0.25">
      <c r="A135" s="165" t="s">
        <v>424</v>
      </c>
      <c r="B135" s="169" t="s">
        <v>425</v>
      </c>
      <c r="C135" s="169">
        <f>C136</f>
        <v>950</v>
      </c>
      <c r="D135" s="169">
        <f>D136</f>
        <v>518.20000000000005</v>
      </c>
      <c r="E135" s="184">
        <f t="shared" si="1"/>
        <v>54.547368421052632</v>
      </c>
    </row>
    <row r="136" spans="1:5" x14ac:dyDescent="0.25">
      <c r="A136" s="166" t="s">
        <v>236</v>
      </c>
      <c r="B136" s="168" t="s">
        <v>426</v>
      </c>
      <c r="C136" s="168">
        <v>950</v>
      </c>
      <c r="D136" s="168">
        <v>518.20000000000005</v>
      </c>
      <c r="E136" s="183">
        <f t="shared" ref="E136:E144" si="2">D136/C136*100</f>
        <v>54.547368421052632</v>
      </c>
    </row>
    <row r="137" spans="1:5" ht="23.25" x14ac:dyDescent="0.25">
      <c r="A137" s="170" t="s">
        <v>1168</v>
      </c>
      <c r="B137" s="169" t="s">
        <v>375</v>
      </c>
      <c r="C137" s="169">
        <f>C138</f>
        <v>39</v>
      </c>
      <c r="D137" s="169">
        <f>D138</f>
        <v>0</v>
      </c>
      <c r="E137" s="184">
        <f t="shared" si="2"/>
        <v>0</v>
      </c>
    </row>
    <row r="138" spans="1:5" x14ac:dyDescent="0.25">
      <c r="A138" s="167" t="s">
        <v>236</v>
      </c>
      <c r="B138" s="172" t="s">
        <v>376</v>
      </c>
      <c r="C138" s="168">
        <v>39</v>
      </c>
      <c r="D138" s="168">
        <v>0</v>
      </c>
      <c r="E138" s="183">
        <f t="shared" si="2"/>
        <v>0</v>
      </c>
    </row>
    <row r="139" spans="1:5" ht="23.25" x14ac:dyDescent="0.25">
      <c r="A139" s="170" t="s">
        <v>1169</v>
      </c>
      <c r="B139" s="169" t="s">
        <v>375</v>
      </c>
      <c r="C139" s="169">
        <f>C140</f>
        <v>272</v>
      </c>
      <c r="D139" s="169">
        <f>D140</f>
        <v>0</v>
      </c>
      <c r="E139" s="184">
        <f t="shared" si="2"/>
        <v>0</v>
      </c>
    </row>
    <row r="140" spans="1:5" x14ac:dyDescent="0.25">
      <c r="A140" s="167" t="s">
        <v>236</v>
      </c>
      <c r="B140" s="172" t="s">
        <v>376</v>
      </c>
      <c r="C140" s="168">
        <v>272</v>
      </c>
      <c r="D140" s="168">
        <v>0</v>
      </c>
      <c r="E140" s="183">
        <f t="shared" si="2"/>
        <v>0</v>
      </c>
    </row>
    <row r="141" spans="1:5" ht="23.25" x14ac:dyDescent="0.25">
      <c r="A141" s="170" t="s">
        <v>1170</v>
      </c>
      <c r="B141" s="169" t="s">
        <v>381</v>
      </c>
      <c r="C141" s="169">
        <f>C142</f>
        <v>119.4</v>
      </c>
      <c r="D141" s="169">
        <f>D142</f>
        <v>0</v>
      </c>
      <c r="E141" s="184">
        <f t="shared" si="2"/>
        <v>0</v>
      </c>
    </row>
    <row r="142" spans="1:5" x14ac:dyDescent="0.25">
      <c r="A142" s="167" t="s">
        <v>236</v>
      </c>
      <c r="B142" s="172" t="s">
        <v>382</v>
      </c>
      <c r="C142" s="168">
        <v>119.4</v>
      </c>
      <c r="D142" s="168">
        <v>0</v>
      </c>
      <c r="E142" s="183">
        <f t="shared" si="2"/>
        <v>0</v>
      </c>
    </row>
    <row r="143" spans="1:5" x14ac:dyDescent="0.25">
      <c r="A143" s="171" t="s">
        <v>1172</v>
      </c>
      <c r="B143" s="169" t="s">
        <v>549</v>
      </c>
      <c r="C143" s="169">
        <f>C144</f>
        <v>150</v>
      </c>
      <c r="D143" s="169">
        <f>D144</f>
        <v>5.95</v>
      </c>
      <c r="E143" s="184">
        <f t="shared" si="2"/>
        <v>3.9666666666666668</v>
      </c>
    </row>
    <row r="144" spans="1:5" x14ac:dyDescent="0.25">
      <c r="A144" s="167" t="s">
        <v>1165</v>
      </c>
      <c r="B144" s="168" t="s">
        <v>550</v>
      </c>
      <c r="C144" s="168">
        <v>150</v>
      </c>
      <c r="D144" s="168">
        <v>5.95</v>
      </c>
      <c r="E144" s="183">
        <f t="shared" si="2"/>
        <v>3.9666666666666668</v>
      </c>
    </row>
  </sheetData>
  <mergeCells count="2"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B4" sqref="B4:E4"/>
    </sheetView>
  </sheetViews>
  <sheetFormatPr defaultColWidth="9.140625" defaultRowHeight="15.75" x14ac:dyDescent="0.25"/>
  <cols>
    <col min="1" max="1" width="6.85546875" style="73" customWidth="1"/>
    <col min="2" max="2" width="34.140625" style="73" customWidth="1"/>
    <col min="3" max="3" width="16.28515625" style="73" customWidth="1"/>
    <col min="4" max="5" width="14.85546875" style="73" customWidth="1"/>
    <col min="6" max="256" width="9.140625" style="73"/>
    <col min="257" max="257" width="6.85546875" style="73" customWidth="1"/>
    <col min="258" max="258" width="34.140625" style="73" customWidth="1"/>
    <col min="259" max="259" width="16.28515625" style="73" customWidth="1"/>
    <col min="260" max="261" width="14.85546875" style="73" customWidth="1"/>
    <col min="262" max="512" width="9.140625" style="73"/>
    <col min="513" max="513" width="6.85546875" style="73" customWidth="1"/>
    <col min="514" max="514" width="34.140625" style="73" customWidth="1"/>
    <col min="515" max="515" width="16.28515625" style="73" customWidth="1"/>
    <col min="516" max="517" width="14.85546875" style="73" customWidth="1"/>
    <col min="518" max="768" width="9.140625" style="73"/>
    <col min="769" max="769" width="6.85546875" style="73" customWidth="1"/>
    <col min="770" max="770" width="34.140625" style="73" customWidth="1"/>
    <col min="771" max="771" width="16.28515625" style="73" customWidth="1"/>
    <col min="772" max="773" width="14.85546875" style="73" customWidth="1"/>
    <col min="774" max="1024" width="9.140625" style="73"/>
    <col min="1025" max="1025" width="6.85546875" style="73" customWidth="1"/>
    <col min="1026" max="1026" width="34.140625" style="73" customWidth="1"/>
    <col min="1027" max="1027" width="16.28515625" style="73" customWidth="1"/>
    <col min="1028" max="1029" width="14.85546875" style="73" customWidth="1"/>
    <col min="1030" max="1280" width="9.140625" style="73"/>
    <col min="1281" max="1281" width="6.85546875" style="73" customWidth="1"/>
    <col min="1282" max="1282" width="34.140625" style="73" customWidth="1"/>
    <col min="1283" max="1283" width="16.28515625" style="73" customWidth="1"/>
    <col min="1284" max="1285" width="14.85546875" style="73" customWidth="1"/>
    <col min="1286" max="1536" width="9.140625" style="73"/>
    <col min="1537" max="1537" width="6.85546875" style="73" customWidth="1"/>
    <col min="1538" max="1538" width="34.140625" style="73" customWidth="1"/>
    <col min="1539" max="1539" width="16.28515625" style="73" customWidth="1"/>
    <col min="1540" max="1541" width="14.85546875" style="73" customWidth="1"/>
    <col min="1542" max="1792" width="9.140625" style="73"/>
    <col min="1793" max="1793" width="6.85546875" style="73" customWidth="1"/>
    <col min="1794" max="1794" width="34.140625" style="73" customWidth="1"/>
    <col min="1795" max="1795" width="16.28515625" style="73" customWidth="1"/>
    <col min="1796" max="1797" width="14.85546875" style="73" customWidth="1"/>
    <col min="1798" max="2048" width="9.140625" style="73"/>
    <col min="2049" max="2049" width="6.85546875" style="73" customWidth="1"/>
    <col min="2050" max="2050" width="34.140625" style="73" customWidth="1"/>
    <col min="2051" max="2051" width="16.28515625" style="73" customWidth="1"/>
    <col min="2052" max="2053" width="14.85546875" style="73" customWidth="1"/>
    <col min="2054" max="2304" width="9.140625" style="73"/>
    <col min="2305" max="2305" width="6.85546875" style="73" customWidth="1"/>
    <col min="2306" max="2306" width="34.140625" style="73" customWidth="1"/>
    <col min="2307" max="2307" width="16.28515625" style="73" customWidth="1"/>
    <col min="2308" max="2309" width="14.85546875" style="73" customWidth="1"/>
    <col min="2310" max="2560" width="9.140625" style="73"/>
    <col min="2561" max="2561" width="6.85546875" style="73" customWidth="1"/>
    <col min="2562" max="2562" width="34.140625" style="73" customWidth="1"/>
    <col min="2563" max="2563" width="16.28515625" style="73" customWidth="1"/>
    <col min="2564" max="2565" width="14.85546875" style="73" customWidth="1"/>
    <col min="2566" max="2816" width="9.140625" style="73"/>
    <col min="2817" max="2817" width="6.85546875" style="73" customWidth="1"/>
    <col min="2818" max="2818" width="34.140625" style="73" customWidth="1"/>
    <col min="2819" max="2819" width="16.28515625" style="73" customWidth="1"/>
    <col min="2820" max="2821" width="14.85546875" style="73" customWidth="1"/>
    <col min="2822" max="3072" width="9.140625" style="73"/>
    <col min="3073" max="3073" width="6.85546875" style="73" customWidth="1"/>
    <col min="3074" max="3074" width="34.140625" style="73" customWidth="1"/>
    <col min="3075" max="3075" width="16.28515625" style="73" customWidth="1"/>
    <col min="3076" max="3077" width="14.85546875" style="73" customWidth="1"/>
    <col min="3078" max="3328" width="9.140625" style="73"/>
    <col min="3329" max="3329" width="6.85546875" style="73" customWidth="1"/>
    <col min="3330" max="3330" width="34.140625" style="73" customWidth="1"/>
    <col min="3331" max="3331" width="16.28515625" style="73" customWidth="1"/>
    <col min="3332" max="3333" width="14.85546875" style="73" customWidth="1"/>
    <col min="3334" max="3584" width="9.140625" style="73"/>
    <col min="3585" max="3585" width="6.85546875" style="73" customWidth="1"/>
    <col min="3586" max="3586" width="34.140625" style="73" customWidth="1"/>
    <col min="3587" max="3587" width="16.28515625" style="73" customWidth="1"/>
    <col min="3588" max="3589" width="14.85546875" style="73" customWidth="1"/>
    <col min="3590" max="3840" width="9.140625" style="73"/>
    <col min="3841" max="3841" width="6.85546875" style="73" customWidth="1"/>
    <col min="3842" max="3842" width="34.140625" style="73" customWidth="1"/>
    <col min="3843" max="3843" width="16.28515625" style="73" customWidth="1"/>
    <col min="3844" max="3845" width="14.85546875" style="73" customWidth="1"/>
    <col min="3846" max="4096" width="9.140625" style="73"/>
    <col min="4097" max="4097" width="6.85546875" style="73" customWidth="1"/>
    <col min="4098" max="4098" width="34.140625" style="73" customWidth="1"/>
    <col min="4099" max="4099" width="16.28515625" style="73" customWidth="1"/>
    <col min="4100" max="4101" width="14.85546875" style="73" customWidth="1"/>
    <col min="4102" max="4352" width="9.140625" style="73"/>
    <col min="4353" max="4353" width="6.85546875" style="73" customWidth="1"/>
    <col min="4354" max="4354" width="34.140625" style="73" customWidth="1"/>
    <col min="4355" max="4355" width="16.28515625" style="73" customWidth="1"/>
    <col min="4356" max="4357" width="14.85546875" style="73" customWidth="1"/>
    <col min="4358" max="4608" width="9.140625" style="73"/>
    <col min="4609" max="4609" width="6.85546875" style="73" customWidth="1"/>
    <col min="4610" max="4610" width="34.140625" style="73" customWidth="1"/>
    <col min="4611" max="4611" width="16.28515625" style="73" customWidth="1"/>
    <col min="4612" max="4613" width="14.85546875" style="73" customWidth="1"/>
    <col min="4614" max="4864" width="9.140625" style="73"/>
    <col min="4865" max="4865" width="6.85546875" style="73" customWidth="1"/>
    <col min="4866" max="4866" width="34.140625" style="73" customWidth="1"/>
    <col min="4867" max="4867" width="16.28515625" style="73" customWidth="1"/>
    <col min="4868" max="4869" width="14.85546875" style="73" customWidth="1"/>
    <col min="4870" max="5120" width="9.140625" style="73"/>
    <col min="5121" max="5121" width="6.85546875" style="73" customWidth="1"/>
    <col min="5122" max="5122" width="34.140625" style="73" customWidth="1"/>
    <col min="5123" max="5123" width="16.28515625" style="73" customWidth="1"/>
    <col min="5124" max="5125" width="14.85546875" style="73" customWidth="1"/>
    <col min="5126" max="5376" width="9.140625" style="73"/>
    <col min="5377" max="5377" width="6.85546875" style="73" customWidth="1"/>
    <col min="5378" max="5378" width="34.140625" style="73" customWidth="1"/>
    <col min="5379" max="5379" width="16.28515625" style="73" customWidth="1"/>
    <col min="5380" max="5381" width="14.85546875" style="73" customWidth="1"/>
    <col min="5382" max="5632" width="9.140625" style="73"/>
    <col min="5633" max="5633" width="6.85546875" style="73" customWidth="1"/>
    <col min="5634" max="5634" width="34.140625" style="73" customWidth="1"/>
    <col min="5635" max="5635" width="16.28515625" style="73" customWidth="1"/>
    <col min="5636" max="5637" width="14.85546875" style="73" customWidth="1"/>
    <col min="5638" max="5888" width="9.140625" style="73"/>
    <col min="5889" max="5889" width="6.85546875" style="73" customWidth="1"/>
    <col min="5890" max="5890" width="34.140625" style="73" customWidth="1"/>
    <col min="5891" max="5891" width="16.28515625" style="73" customWidth="1"/>
    <col min="5892" max="5893" width="14.85546875" style="73" customWidth="1"/>
    <col min="5894" max="6144" width="9.140625" style="73"/>
    <col min="6145" max="6145" width="6.85546875" style="73" customWidth="1"/>
    <col min="6146" max="6146" width="34.140625" style="73" customWidth="1"/>
    <col min="6147" max="6147" width="16.28515625" style="73" customWidth="1"/>
    <col min="6148" max="6149" width="14.85546875" style="73" customWidth="1"/>
    <col min="6150" max="6400" width="9.140625" style="73"/>
    <col min="6401" max="6401" width="6.85546875" style="73" customWidth="1"/>
    <col min="6402" max="6402" width="34.140625" style="73" customWidth="1"/>
    <col min="6403" max="6403" width="16.28515625" style="73" customWidth="1"/>
    <col min="6404" max="6405" width="14.85546875" style="73" customWidth="1"/>
    <col min="6406" max="6656" width="9.140625" style="73"/>
    <col min="6657" max="6657" width="6.85546875" style="73" customWidth="1"/>
    <col min="6658" max="6658" width="34.140625" style="73" customWidth="1"/>
    <col min="6659" max="6659" width="16.28515625" style="73" customWidth="1"/>
    <col min="6660" max="6661" width="14.85546875" style="73" customWidth="1"/>
    <col min="6662" max="6912" width="9.140625" style="73"/>
    <col min="6913" max="6913" width="6.85546875" style="73" customWidth="1"/>
    <col min="6914" max="6914" width="34.140625" style="73" customWidth="1"/>
    <col min="6915" max="6915" width="16.28515625" style="73" customWidth="1"/>
    <col min="6916" max="6917" width="14.85546875" style="73" customWidth="1"/>
    <col min="6918" max="7168" width="9.140625" style="73"/>
    <col min="7169" max="7169" width="6.85546875" style="73" customWidth="1"/>
    <col min="7170" max="7170" width="34.140625" style="73" customWidth="1"/>
    <col min="7171" max="7171" width="16.28515625" style="73" customWidth="1"/>
    <col min="7172" max="7173" width="14.85546875" style="73" customWidth="1"/>
    <col min="7174" max="7424" width="9.140625" style="73"/>
    <col min="7425" max="7425" width="6.85546875" style="73" customWidth="1"/>
    <col min="7426" max="7426" width="34.140625" style="73" customWidth="1"/>
    <col min="7427" max="7427" width="16.28515625" style="73" customWidth="1"/>
    <col min="7428" max="7429" width="14.85546875" style="73" customWidth="1"/>
    <col min="7430" max="7680" width="9.140625" style="73"/>
    <col min="7681" max="7681" width="6.85546875" style="73" customWidth="1"/>
    <col min="7682" max="7682" width="34.140625" style="73" customWidth="1"/>
    <col min="7683" max="7683" width="16.28515625" style="73" customWidth="1"/>
    <col min="7684" max="7685" width="14.85546875" style="73" customWidth="1"/>
    <col min="7686" max="7936" width="9.140625" style="73"/>
    <col min="7937" max="7937" width="6.85546875" style="73" customWidth="1"/>
    <col min="7938" max="7938" width="34.140625" style="73" customWidth="1"/>
    <col min="7939" max="7939" width="16.28515625" style="73" customWidth="1"/>
    <col min="7940" max="7941" width="14.85546875" style="73" customWidth="1"/>
    <col min="7942" max="8192" width="9.140625" style="73"/>
    <col min="8193" max="8193" width="6.85546875" style="73" customWidth="1"/>
    <col min="8194" max="8194" width="34.140625" style="73" customWidth="1"/>
    <col min="8195" max="8195" width="16.28515625" style="73" customWidth="1"/>
    <col min="8196" max="8197" width="14.85546875" style="73" customWidth="1"/>
    <col min="8198" max="8448" width="9.140625" style="73"/>
    <col min="8449" max="8449" width="6.85546875" style="73" customWidth="1"/>
    <col min="8450" max="8450" width="34.140625" style="73" customWidth="1"/>
    <col min="8451" max="8451" width="16.28515625" style="73" customWidth="1"/>
    <col min="8452" max="8453" width="14.85546875" style="73" customWidth="1"/>
    <col min="8454" max="8704" width="9.140625" style="73"/>
    <col min="8705" max="8705" width="6.85546875" style="73" customWidth="1"/>
    <col min="8706" max="8706" width="34.140625" style="73" customWidth="1"/>
    <col min="8707" max="8707" width="16.28515625" style="73" customWidth="1"/>
    <col min="8708" max="8709" width="14.85546875" style="73" customWidth="1"/>
    <col min="8710" max="8960" width="9.140625" style="73"/>
    <col min="8961" max="8961" width="6.85546875" style="73" customWidth="1"/>
    <col min="8962" max="8962" width="34.140625" style="73" customWidth="1"/>
    <col min="8963" max="8963" width="16.28515625" style="73" customWidth="1"/>
    <col min="8964" max="8965" width="14.85546875" style="73" customWidth="1"/>
    <col min="8966" max="9216" width="9.140625" style="73"/>
    <col min="9217" max="9217" width="6.85546875" style="73" customWidth="1"/>
    <col min="9218" max="9218" width="34.140625" style="73" customWidth="1"/>
    <col min="9219" max="9219" width="16.28515625" style="73" customWidth="1"/>
    <col min="9220" max="9221" width="14.85546875" style="73" customWidth="1"/>
    <col min="9222" max="9472" width="9.140625" style="73"/>
    <col min="9473" max="9473" width="6.85546875" style="73" customWidth="1"/>
    <col min="9474" max="9474" width="34.140625" style="73" customWidth="1"/>
    <col min="9475" max="9475" width="16.28515625" style="73" customWidth="1"/>
    <col min="9476" max="9477" width="14.85546875" style="73" customWidth="1"/>
    <col min="9478" max="9728" width="9.140625" style="73"/>
    <col min="9729" max="9729" width="6.85546875" style="73" customWidth="1"/>
    <col min="9730" max="9730" width="34.140625" style="73" customWidth="1"/>
    <col min="9731" max="9731" width="16.28515625" style="73" customWidth="1"/>
    <col min="9732" max="9733" width="14.85546875" style="73" customWidth="1"/>
    <col min="9734" max="9984" width="9.140625" style="73"/>
    <col min="9985" max="9985" width="6.85546875" style="73" customWidth="1"/>
    <col min="9986" max="9986" width="34.140625" style="73" customWidth="1"/>
    <col min="9987" max="9987" width="16.28515625" style="73" customWidth="1"/>
    <col min="9988" max="9989" width="14.85546875" style="73" customWidth="1"/>
    <col min="9990" max="10240" width="9.140625" style="73"/>
    <col min="10241" max="10241" width="6.85546875" style="73" customWidth="1"/>
    <col min="10242" max="10242" width="34.140625" style="73" customWidth="1"/>
    <col min="10243" max="10243" width="16.28515625" style="73" customWidth="1"/>
    <col min="10244" max="10245" width="14.85546875" style="73" customWidth="1"/>
    <col min="10246" max="10496" width="9.140625" style="73"/>
    <col min="10497" max="10497" width="6.85546875" style="73" customWidth="1"/>
    <col min="10498" max="10498" width="34.140625" style="73" customWidth="1"/>
    <col min="10499" max="10499" width="16.28515625" style="73" customWidth="1"/>
    <col min="10500" max="10501" width="14.85546875" style="73" customWidth="1"/>
    <col min="10502" max="10752" width="9.140625" style="73"/>
    <col min="10753" max="10753" width="6.85546875" style="73" customWidth="1"/>
    <col min="10754" max="10754" width="34.140625" style="73" customWidth="1"/>
    <col min="10755" max="10755" width="16.28515625" style="73" customWidth="1"/>
    <col min="10756" max="10757" width="14.85546875" style="73" customWidth="1"/>
    <col min="10758" max="11008" width="9.140625" style="73"/>
    <col min="11009" max="11009" width="6.85546875" style="73" customWidth="1"/>
    <col min="11010" max="11010" width="34.140625" style="73" customWidth="1"/>
    <col min="11011" max="11011" width="16.28515625" style="73" customWidth="1"/>
    <col min="11012" max="11013" width="14.85546875" style="73" customWidth="1"/>
    <col min="11014" max="11264" width="9.140625" style="73"/>
    <col min="11265" max="11265" width="6.85546875" style="73" customWidth="1"/>
    <col min="11266" max="11266" width="34.140625" style="73" customWidth="1"/>
    <col min="11267" max="11267" width="16.28515625" style="73" customWidth="1"/>
    <col min="11268" max="11269" width="14.85546875" style="73" customWidth="1"/>
    <col min="11270" max="11520" width="9.140625" style="73"/>
    <col min="11521" max="11521" width="6.85546875" style="73" customWidth="1"/>
    <col min="11522" max="11522" width="34.140625" style="73" customWidth="1"/>
    <col min="11523" max="11523" width="16.28515625" style="73" customWidth="1"/>
    <col min="11524" max="11525" width="14.85546875" style="73" customWidth="1"/>
    <col min="11526" max="11776" width="9.140625" style="73"/>
    <col min="11777" max="11777" width="6.85546875" style="73" customWidth="1"/>
    <col min="11778" max="11778" width="34.140625" style="73" customWidth="1"/>
    <col min="11779" max="11779" width="16.28515625" style="73" customWidth="1"/>
    <col min="11780" max="11781" width="14.85546875" style="73" customWidth="1"/>
    <col min="11782" max="12032" width="9.140625" style="73"/>
    <col min="12033" max="12033" width="6.85546875" style="73" customWidth="1"/>
    <col min="12034" max="12034" width="34.140625" style="73" customWidth="1"/>
    <col min="12035" max="12035" width="16.28515625" style="73" customWidth="1"/>
    <col min="12036" max="12037" width="14.85546875" style="73" customWidth="1"/>
    <col min="12038" max="12288" width="9.140625" style="73"/>
    <col min="12289" max="12289" width="6.85546875" style="73" customWidth="1"/>
    <col min="12290" max="12290" width="34.140625" style="73" customWidth="1"/>
    <col min="12291" max="12291" width="16.28515625" style="73" customWidth="1"/>
    <col min="12292" max="12293" width="14.85546875" style="73" customWidth="1"/>
    <col min="12294" max="12544" width="9.140625" style="73"/>
    <col min="12545" max="12545" width="6.85546875" style="73" customWidth="1"/>
    <col min="12546" max="12546" width="34.140625" style="73" customWidth="1"/>
    <col min="12547" max="12547" width="16.28515625" style="73" customWidth="1"/>
    <col min="12548" max="12549" width="14.85546875" style="73" customWidth="1"/>
    <col min="12550" max="12800" width="9.140625" style="73"/>
    <col min="12801" max="12801" width="6.85546875" style="73" customWidth="1"/>
    <col min="12802" max="12802" width="34.140625" style="73" customWidth="1"/>
    <col min="12803" max="12803" width="16.28515625" style="73" customWidth="1"/>
    <col min="12804" max="12805" width="14.85546875" style="73" customWidth="1"/>
    <col min="12806" max="13056" width="9.140625" style="73"/>
    <col min="13057" max="13057" width="6.85546875" style="73" customWidth="1"/>
    <col min="13058" max="13058" width="34.140625" style="73" customWidth="1"/>
    <col min="13059" max="13059" width="16.28515625" style="73" customWidth="1"/>
    <col min="13060" max="13061" width="14.85546875" style="73" customWidth="1"/>
    <col min="13062" max="13312" width="9.140625" style="73"/>
    <col min="13313" max="13313" width="6.85546875" style="73" customWidth="1"/>
    <col min="13314" max="13314" width="34.140625" style="73" customWidth="1"/>
    <col min="13315" max="13315" width="16.28515625" style="73" customWidth="1"/>
    <col min="13316" max="13317" width="14.85546875" style="73" customWidth="1"/>
    <col min="13318" max="13568" width="9.140625" style="73"/>
    <col min="13569" max="13569" width="6.85546875" style="73" customWidth="1"/>
    <col min="13570" max="13570" width="34.140625" style="73" customWidth="1"/>
    <col min="13571" max="13571" width="16.28515625" style="73" customWidth="1"/>
    <col min="13572" max="13573" width="14.85546875" style="73" customWidth="1"/>
    <col min="13574" max="13824" width="9.140625" style="73"/>
    <col min="13825" max="13825" width="6.85546875" style="73" customWidth="1"/>
    <col min="13826" max="13826" width="34.140625" style="73" customWidth="1"/>
    <col min="13827" max="13827" width="16.28515625" style="73" customWidth="1"/>
    <col min="13828" max="13829" width="14.85546875" style="73" customWidth="1"/>
    <col min="13830" max="14080" width="9.140625" style="73"/>
    <col min="14081" max="14081" width="6.85546875" style="73" customWidth="1"/>
    <col min="14082" max="14082" width="34.140625" style="73" customWidth="1"/>
    <col min="14083" max="14083" width="16.28515625" style="73" customWidth="1"/>
    <col min="14084" max="14085" width="14.85546875" style="73" customWidth="1"/>
    <col min="14086" max="14336" width="9.140625" style="73"/>
    <col min="14337" max="14337" width="6.85546875" style="73" customWidth="1"/>
    <col min="14338" max="14338" width="34.140625" style="73" customWidth="1"/>
    <col min="14339" max="14339" width="16.28515625" style="73" customWidth="1"/>
    <col min="14340" max="14341" width="14.85546875" style="73" customWidth="1"/>
    <col min="14342" max="14592" width="9.140625" style="73"/>
    <col min="14593" max="14593" width="6.85546875" style="73" customWidth="1"/>
    <col min="14594" max="14594" width="34.140625" style="73" customWidth="1"/>
    <col min="14595" max="14595" width="16.28515625" style="73" customWidth="1"/>
    <col min="14596" max="14597" width="14.85546875" style="73" customWidth="1"/>
    <col min="14598" max="14848" width="9.140625" style="73"/>
    <col min="14849" max="14849" width="6.85546875" style="73" customWidth="1"/>
    <col min="14850" max="14850" width="34.140625" style="73" customWidth="1"/>
    <col min="14851" max="14851" width="16.28515625" style="73" customWidth="1"/>
    <col min="14852" max="14853" width="14.85546875" style="73" customWidth="1"/>
    <col min="14854" max="15104" width="9.140625" style="73"/>
    <col min="15105" max="15105" width="6.85546875" style="73" customWidth="1"/>
    <col min="15106" max="15106" width="34.140625" style="73" customWidth="1"/>
    <col min="15107" max="15107" width="16.28515625" style="73" customWidth="1"/>
    <col min="15108" max="15109" width="14.85546875" style="73" customWidth="1"/>
    <col min="15110" max="15360" width="9.140625" style="73"/>
    <col min="15361" max="15361" width="6.85546875" style="73" customWidth="1"/>
    <col min="15362" max="15362" width="34.140625" style="73" customWidth="1"/>
    <col min="15363" max="15363" width="16.28515625" style="73" customWidth="1"/>
    <col min="15364" max="15365" width="14.85546875" style="73" customWidth="1"/>
    <col min="15366" max="15616" width="9.140625" style="73"/>
    <col min="15617" max="15617" width="6.85546875" style="73" customWidth="1"/>
    <col min="15618" max="15618" width="34.140625" style="73" customWidth="1"/>
    <col min="15619" max="15619" width="16.28515625" style="73" customWidth="1"/>
    <col min="15620" max="15621" width="14.85546875" style="73" customWidth="1"/>
    <col min="15622" max="15872" width="9.140625" style="73"/>
    <col min="15873" max="15873" width="6.85546875" style="73" customWidth="1"/>
    <col min="15874" max="15874" width="34.140625" style="73" customWidth="1"/>
    <col min="15875" max="15875" width="16.28515625" style="73" customWidth="1"/>
    <col min="15876" max="15877" width="14.85546875" style="73" customWidth="1"/>
    <col min="15878" max="16128" width="9.140625" style="73"/>
    <col min="16129" max="16129" width="6.85546875" style="73" customWidth="1"/>
    <col min="16130" max="16130" width="34.140625" style="73" customWidth="1"/>
    <col min="16131" max="16131" width="16.28515625" style="73" customWidth="1"/>
    <col min="16132" max="16133" width="14.85546875" style="73" customWidth="1"/>
    <col min="16134" max="16384" width="9.140625" style="73"/>
  </cols>
  <sheetData>
    <row r="1" spans="1:5" x14ac:dyDescent="0.25">
      <c r="B1" s="74"/>
      <c r="C1" s="74"/>
      <c r="D1" s="2"/>
      <c r="E1" s="75" t="s">
        <v>716</v>
      </c>
    </row>
    <row r="2" spans="1:5" x14ac:dyDescent="0.25">
      <c r="C2" s="2"/>
      <c r="E2" s="76"/>
    </row>
    <row r="3" spans="1:5" x14ac:dyDescent="0.25">
      <c r="B3" s="205" t="s">
        <v>717</v>
      </c>
      <c r="C3" s="205"/>
      <c r="D3" s="205"/>
      <c r="E3" s="205"/>
    </row>
    <row r="4" spans="1:5" ht="32.450000000000003" customHeight="1" x14ac:dyDescent="0.25">
      <c r="A4" s="77"/>
      <c r="B4" s="197" t="s">
        <v>1265</v>
      </c>
      <c r="C4" s="197"/>
      <c r="D4" s="197"/>
      <c r="E4" s="197"/>
    </row>
    <row r="5" spans="1:5" x14ac:dyDescent="0.25">
      <c r="C5" s="2"/>
    </row>
    <row r="6" spans="1:5" x14ac:dyDescent="0.25">
      <c r="C6" s="78"/>
      <c r="D6" s="78"/>
      <c r="E6" s="79" t="s">
        <v>1</v>
      </c>
    </row>
    <row r="7" spans="1:5" ht="31.5" x14ac:dyDescent="0.25">
      <c r="A7" s="80" t="s">
        <v>718</v>
      </c>
      <c r="B7" s="80" t="s">
        <v>719</v>
      </c>
      <c r="C7" s="80" t="s">
        <v>720</v>
      </c>
      <c r="D7" s="80" t="s">
        <v>1264</v>
      </c>
      <c r="E7" s="80" t="s">
        <v>37</v>
      </c>
    </row>
    <row r="8" spans="1:5" x14ac:dyDescent="0.25">
      <c r="A8" s="81" t="s">
        <v>721</v>
      </c>
      <c r="B8" s="82" t="s">
        <v>722</v>
      </c>
      <c r="C8" s="83">
        <v>2312</v>
      </c>
      <c r="D8" s="83">
        <v>1836.6</v>
      </c>
      <c r="E8" s="83">
        <f>D8/C8*100</f>
        <v>79.437716262975783</v>
      </c>
    </row>
    <row r="9" spans="1:5" s="35" customFormat="1" ht="31.5" x14ac:dyDescent="0.25">
      <c r="A9" s="84" t="s">
        <v>723</v>
      </c>
      <c r="B9" s="85" t="s">
        <v>724</v>
      </c>
      <c r="C9" s="86">
        <v>2317</v>
      </c>
      <c r="D9" s="86">
        <v>1626.1</v>
      </c>
      <c r="E9" s="87">
        <f>D9/C9*100</f>
        <v>70.181268882175218</v>
      </c>
    </row>
    <row r="10" spans="1:5" s="35" customFormat="1" x14ac:dyDescent="0.25">
      <c r="A10" s="84" t="s">
        <v>725</v>
      </c>
      <c r="B10" s="88" t="s">
        <v>726</v>
      </c>
      <c r="C10" s="86">
        <v>1264</v>
      </c>
      <c r="D10" s="86">
        <v>535</v>
      </c>
      <c r="E10" s="86">
        <f>D10/C10*100</f>
        <v>42.325949367088604</v>
      </c>
    </row>
    <row r="11" spans="1:5" s="35" customFormat="1" hidden="1" x14ac:dyDescent="0.25">
      <c r="A11" s="84"/>
      <c r="B11" s="88"/>
      <c r="C11" s="86"/>
      <c r="D11" s="86"/>
      <c r="E11" s="86"/>
    </row>
    <row r="12" spans="1:5" hidden="1" x14ac:dyDescent="0.25">
      <c r="A12" s="89"/>
      <c r="B12" s="88"/>
      <c r="C12" s="90"/>
      <c r="D12" s="90"/>
      <c r="E12" s="90"/>
    </row>
    <row r="13" spans="1:5" hidden="1" x14ac:dyDescent="0.25">
      <c r="A13" s="84"/>
      <c r="B13" s="91"/>
      <c r="C13" s="92"/>
      <c r="D13" s="92"/>
      <c r="E13" s="92"/>
    </row>
    <row r="14" spans="1:5" hidden="1" x14ac:dyDescent="0.25">
      <c r="A14" s="84"/>
      <c r="B14" s="88"/>
      <c r="C14" s="86"/>
      <c r="D14" s="86"/>
      <c r="E14" s="86"/>
    </row>
    <row r="15" spans="1:5" hidden="1" x14ac:dyDescent="0.25">
      <c r="A15" s="84"/>
      <c r="B15" s="12"/>
      <c r="C15" s="86"/>
      <c r="D15" s="86"/>
      <c r="E15" s="86"/>
    </row>
    <row r="16" spans="1:5" hidden="1" x14ac:dyDescent="0.25">
      <c r="A16" s="84"/>
      <c r="B16" s="88"/>
      <c r="C16" s="90"/>
      <c r="D16" s="90"/>
      <c r="E16" s="90"/>
    </row>
    <row r="17" spans="1:5" hidden="1" x14ac:dyDescent="0.25">
      <c r="A17" s="93"/>
      <c r="B17" s="88"/>
      <c r="C17" s="92"/>
      <c r="D17" s="92"/>
      <c r="E17" s="92"/>
    </row>
    <row r="18" spans="1:5" hidden="1" x14ac:dyDescent="0.25">
      <c r="A18" s="91"/>
      <c r="B18" s="85"/>
      <c r="C18" s="86"/>
      <c r="D18" s="86"/>
      <c r="E18" s="86"/>
    </row>
    <row r="19" spans="1:5" x14ac:dyDescent="0.25">
      <c r="A19" s="94"/>
      <c r="B19" s="95" t="s">
        <v>727</v>
      </c>
      <c r="C19" s="96">
        <f>C8+C9+C10</f>
        <v>5893</v>
      </c>
      <c r="D19" s="96">
        <f>D8+D9+D10</f>
        <v>3997.7</v>
      </c>
      <c r="E19" s="96">
        <f>D19/C19*100</f>
        <v>67.838113015442048</v>
      </c>
    </row>
    <row r="22" spans="1:5" x14ac:dyDescent="0.25">
      <c r="C22" s="97"/>
      <c r="D22" s="97"/>
      <c r="E22" s="97"/>
    </row>
  </sheetData>
  <mergeCells count="2">
    <mergeCell ref="B3:E3"/>
    <mergeCell ref="B4:E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8" sqref="D8"/>
    </sheetView>
  </sheetViews>
  <sheetFormatPr defaultColWidth="9.140625" defaultRowHeight="15.75" x14ac:dyDescent="0.25"/>
  <cols>
    <col min="1" max="1" width="6.85546875" style="73" customWidth="1"/>
    <col min="2" max="2" width="36" style="73" customWidth="1"/>
    <col min="3" max="5" width="14.85546875" style="73" customWidth="1"/>
    <col min="6" max="256" width="9.140625" style="73"/>
    <col min="257" max="257" width="6.85546875" style="73" customWidth="1"/>
    <col min="258" max="258" width="36" style="73" customWidth="1"/>
    <col min="259" max="261" width="14.85546875" style="73" customWidth="1"/>
    <col min="262" max="512" width="9.140625" style="73"/>
    <col min="513" max="513" width="6.85546875" style="73" customWidth="1"/>
    <col min="514" max="514" width="36" style="73" customWidth="1"/>
    <col min="515" max="517" width="14.85546875" style="73" customWidth="1"/>
    <col min="518" max="768" width="9.140625" style="73"/>
    <col min="769" max="769" width="6.85546875" style="73" customWidth="1"/>
    <col min="770" max="770" width="36" style="73" customWidth="1"/>
    <col min="771" max="773" width="14.85546875" style="73" customWidth="1"/>
    <col min="774" max="1024" width="9.140625" style="73"/>
    <col min="1025" max="1025" width="6.85546875" style="73" customWidth="1"/>
    <col min="1026" max="1026" width="36" style="73" customWidth="1"/>
    <col min="1027" max="1029" width="14.85546875" style="73" customWidth="1"/>
    <col min="1030" max="1280" width="9.140625" style="73"/>
    <col min="1281" max="1281" width="6.85546875" style="73" customWidth="1"/>
    <col min="1282" max="1282" width="36" style="73" customWidth="1"/>
    <col min="1283" max="1285" width="14.85546875" style="73" customWidth="1"/>
    <col min="1286" max="1536" width="9.140625" style="73"/>
    <col min="1537" max="1537" width="6.85546875" style="73" customWidth="1"/>
    <col min="1538" max="1538" width="36" style="73" customWidth="1"/>
    <col min="1539" max="1541" width="14.85546875" style="73" customWidth="1"/>
    <col min="1542" max="1792" width="9.140625" style="73"/>
    <col min="1793" max="1793" width="6.85546875" style="73" customWidth="1"/>
    <col min="1794" max="1794" width="36" style="73" customWidth="1"/>
    <col min="1795" max="1797" width="14.85546875" style="73" customWidth="1"/>
    <col min="1798" max="2048" width="9.140625" style="73"/>
    <col min="2049" max="2049" width="6.85546875" style="73" customWidth="1"/>
    <col min="2050" max="2050" width="36" style="73" customWidth="1"/>
    <col min="2051" max="2053" width="14.85546875" style="73" customWidth="1"/>
    <col min="2054" max="2304" width="9.140625" style="73"/>
    <col min="2305" max="2305" width="6.85546875" style="73" customWidth="1"/>
    <col min="2306" max="2306" width="36" style="73" customWidth="1"/>
    <col min="2307" max="2309" width="14.85546875" style="73" customWidth="1"/>
    <col min="2310" max="2560" width="9.140625" style="73"/>
    <col min="2561" max="2561" width="6.85546875" style="73" customWidth="1"/>
    <col min="2562" max="2562" width="36" style="73" customWidth="1"/>
    <col min="2563" max="2565" width="14.85546875" style="73" customWidth="1"/>
    <col min="2566" max="2816" width="9.140625" style="73"/>
    <col min="2817" max="2817" width="6.85546875" style="73" customWidth="1"/>
    <col min="2818" max="2818" width="36" style="73" customWidth="1"/>
    <col min="2819" max="2821" width="14.85546875" style="73" customWidth="1"/>
    <col min="2822" max="3072" width="9.140625" style="73"/>
    <col min="3073" max="3073" width="6.85546875" style="73" customWidth="1"/>
    <col min="3074" max="3074" width="36" style="73" customWidth="1"/>
    <col min="3075" max="3077" width="14.85546875" style="73" customWidth="1"/>
    <col min="3078" max="3328" width="9.140625" style="73"/>
    <col min="3329" max="3329" width="6.85546875" style="73" customWidth="1"/>
    <col min="3330" max="3330" width="36" style="73" customWidth="1"/>
    <col min="3331" max="3333" width="14.85546875" style="73" customWidth="1"/>
    <col min="3334" max="3584" width="9.140625" style="73"/>
    <col min="3585" max="3585" width="6.85546875" style="73" customWidth="1"/>
    <col min="3586" max="3586" width="36" style="73" customWidth="1"/>
    <col min="3587" max="3589" width="14.85546875" style="73" customWidth="1"/>
    <col min="3590" max="3840" width="9.140625" style="73"/>
    <col min="3841" max="3841" width="6.85546875" style="73" customWidth="1"/>
    <col min="3842" max="3842" width="36" style="73" customWidth="1"/>
    <col min="3843" max="3845" width="14.85546875" style="73" customWidth="1"/>
    <col min="3846" max="4096" width="9.140625" style="73"/>
    <col min="4097" max="4097" width="6.85546875" style="73" customWidth="1"/>
    <col min="4098" max="4098" width="36" style="73" customWidth="1"/>
    <col min="4099" max="4101" width="14.85546875" style="73" customWidth="1"/>
    <col min="4102" max="4352" width="9.140625" style="73"/>
    <col min="4353" max="4353" width="6.85546875" style="73" customWidth="1"/>
    <col min="4354" max="4354" width="36" style="73" customWidth="1"/>
    <col min="4355" max="4357" width="14.85546875" style="73" customWidth="1"/>
    <col min="4358" max="4608" width="9.140625" style="73"/>
    <col min="4609" max="4609" width="6.85546875" style="73" customWidth="1"/>
    <col min="4610" max="4610" width="36" style="73" customWidth="1"/>
    <col min="4611" max="4613" width="14.85546875" style="73" customWidth="1"/>
    <col min="4614" max="4864" width="9.140625" style="73"/>
    <col min="4865" max="4865" width="6.85546875" style="73" customWidth="1"/>
    <col min="4866" max="4866" width="36" style="73" customWidth="1"/>
    <col min="4867" max="4869" width="14.85546875" style="73" customWidth="1"/>
    <col min="4870" max="5120" width="9.140625" style="73"/>
    <col min="5121" max="5121" width="6.85546875" style="73" customWidth="1"/>
    <col min="5122" max="5122" width="36" style="73" customWidth="1"/>
    <col min="5123" max="5125" width="14.85546875" style="73" customWidth="1"/>
    <col min="5126" max="5376" width="9.140625" style="73"/>
    <col min="5377" max="5377" width="6.85546875" style="73" customWidth="1"/>
    <col min="5378" max="5378" width="36" style="73" customWidth="1"/>
    <col min="5379" max="5381" width="14.85546875" style="73" customWidth="1"/>
    <col min="5382" max="5632" width="9.140625" style="73"/>
    <col min="5633" max="5633" width="6.85546875" style="73" customWidth="1"/>
    <col min="5634" max="5634" width="36" style="73" customWidth="1"/>
    <col min="5635" max="5637" width="14.85546875" style="73" customWidth="1"/>
    <col min="5638" max="5888" width="9.140625" style="73"/>
    <col min="5889" max="5889" width="6.85546875" style="73" customWidth="1"/>
    <col min="5890" max="5890" width="36" style="73" customWidth="1"/>
    <col min="5891" max="5893" width="14.85546875" style="73" customWidth="1"/>
    <col min="5894" max="6144" width="9.140625" style="73"/>
    <col min="6145" max="6145" width="6.85546875" style="73" customWidth="1"/>
    <col min="6146" max="6146" width="36" style="73" customWidth="1"/>
    <col min="6147" max="6149" width="14.85546875" style="73" customWidth="1"/>
    <col min="6150" max="6400" width="9.140625" style="73"/>
    <col min="6401" max="6401" width="6.85546875" style="73" customWidth="1"/>
    <col min="6402" max="6402" width="36" style="73" customWidth="1"/>
    <col min="6403" max="6405" width="14.85546875" style="73" customWidth="1"/>
    <col min="6406" max="6656" width="9.140625" style="73"/>
    <col min="6657" max="6657" width="6.85546875" style="73" customWidth="1"/>
    <col min="6658" max="6658" width="36" style="73" customWidth="1"/>
    <col min="6659" max="6661" width="14.85546875" style="73" customWidth="1"/>
    <col min="6662" max="6912" width="9.140625" style="73"/>
    <col min="6913" max="6913" width="6.85546875" style="73" customWidth="1"/>
    <col min="6914" max="6914" width="36" style="73" customWidth="1"/>
    <col min="6915" max="6917" width="14.85546875" style="73" customWidth="1"/>
    <col min="6918" max="7168" width="9.140625" style="73"/>
    <col min="7169" max="7169" width="6.85546875" style="73" customWidth="1"/>
    <col min="7170" max="7170" width="36" style="73" customWidth="1"/>
    <col min="7171" max="7173" width="14.85546875" style="73" customWidth="1"/>
    <col min="7174" max="7424" width="9.140625" style="73"/>
    <col min="7425" max="7425" width="6.85546875" style="73" customWidth="1"/>
    <col min="7426" max="7426" width="36" style="73" customWidth="1"/>
    <col min="7427" max="7429" width="14.85546875" style="73" customWidth="1"/>
    <col min="7430" max="7680" width="9.140625" style="73"/>
    <col min="7681" max="7681" width="6.85546875" style="73" customWidth="1"/>
    <col min="7682" max="7682" width="36" style="73" customWidth="1"/>
    <col min="7683" max="7685" width="14.85546875" style="73" customWidth="1"/>
    <col min="7686" max="7936" width="9.140625" style="73"/>
    <col min="7937" max="7937" width="6.85546875" style="73" customWidth="1"/>
    <col min="7938" max="7938" width="36" style="73" customWidth="1"/>
    <col min="7939" max="7941" width="14.85546875" style="73" customWidth="1"/>
    <col min="7942" max="8192" width="9.140625" style="73"/>
    <col min="8193" max="8193" width="6.85546875" style="73" customWidth="1"/>
    <col min="8194" max="8194" width="36" style="73" customWidth="1"/>
    <col min="8195" max="8197" width="14.85546875" style="73" customWidth="1"/>
    <col min="8198" max="8448" width="9.140625" style="73"/>
    <col min="8449" max="8449" width="6.85546875" style="73" customWidth="1"/>
    <col min="8450" max="8450" width="36" style="73" customWidth="1"/>
    <col min="8451" max="8453" width="14.85546875" style="73" customWidth="1"/>
    <col min="8454" max="8704" width="9.140625" style="73"/>
    <col min="8705" max="8705" width="6.85546875" style="73" customWidth="1"/>
    <col min="8706" max="8706" width="36" style="73" customWidth="1"/>
    <col min="8707" max="8709" width="14.85546875" style="73" customWidth="1"/>
    <col min="8710" max="8960" width="9.140625" style="73"/>
    <col min="8961" max="8961" width="6.85546875" style="73" customWidth="1"/>
    <col min="8962" max="8962" width="36" style="73" customWidth="1"/>
    <col min="8963" max="8965" width="14.85546875" style="73" customWidth="1"/>
    <col min="8966" max="9216" width="9.140625" style="73"/>
    <col min="9217" max="9217" width="6.85546875" style="73" customWidth="1"/>
    <col min="9218" max="9218" width="36" style="73" customWidth="1"/>
    <col min="9219" max="9221" width="14.85546875" style="73" customWidth="1"/>
    <col min="9222" max="9472" width="9.140625" style="73"/>
    <col min="9473" max="9473" width="6.85546875" style="73" customWidth="1"/>
    <col min="9474" max="9474" width="36" style="73" customWidth="1"/>
    <col min="9475" max="9477" width="14.85546875" style="73" customWidth="1"/>
    <col min="9478" max="9728" width="9.140625" style="73"/>
    <col min="9729" max="9729" width="6.85546875" style="73" customWidth="1"/>
    <col min="9730" max="9730" width="36" style="73" customWidth="1"/>
    <col min="9731" max="9733" width="14.85546875" style="73" customWidth="1"/>
    <col min="9734" max="9984" width="9.140625" style="73"/>
    <col min="9985" max="9985" width="6.85546875" style="73" customWidth="1"/>
    <col min="9986" max="9986" width="36" style="73" customWidth="1"/>
    <col min="9987" max="9989" width="14.85546875" style="73" customWidth="1"/>
    <col min="9990" max="10240" width="9.140625" style="73"/>
    <col min="10241" max="10241" width="6.85546875" style="73" customWidth="1"/>
    <col min="10242" max="10242" width="36" style="73" customWidth="1"/>
    <col min="10243" max="10245" width="14.85546875" style="73" customWidth="1"/>
    <col min="10246" max="10496" width="9.140625" style="73"/>
    <col min="10497" max="10497" width="6.85546875" style="73" customWidth="1"/>
    <col min="10498" max="10498" width="36" style="73" customWidth="1"/>
    <col min="10499" max="10501" width="14.85546875" style="73" customWidth="1"/>
    <col min="10502" max="10752" width="9.140625" style="73"/>
    <col min="10753" max="10753" width="6.85546875" style="73" customWidth="1"/>
    <col min="10754" max="10754" width="36" style="73" customWidth="1"/>
    <col min="10755" max="10757" width="14.85546875" style="73" customWidth="1"/>
    <col min="10758" max="11008" width="9.140625" style="73"/>
    <col min="11009" max="11009" width="6.85546875" style="73" customWidth="1"/>
    <col min="11010" max="11010" width="36" style="73" customWidth="1"/>
    <col min="11011" max="11013" width="14.85546875" style="73" customWidth="1"/>
    <col min="11014" max="11264" width="9.140625" style="73"/>
    <col min="11265" max="11265" width="6.85546875" style="73" customWidth="1"/>
    <col min="11266" max="11266" width="36" style="73" customWidth="1"/>
    <col min="11267" max="11269" width="14.85546875" style="73" customWidth="1"/>
    <col min="11270" max="11520" width="9.140625" style="73"/>
    <col min="11521" max="11521" width="6.85546875" style="73" customWidth="1"/>
    <col min="11522" max="11522" width="36" style="73" customWidth="1"/>
    <col min="11523" max="11525" width="14.85546875" style="73" customWidth="1"/>
    <col min="11526" max="11776" width="9.140625" style="73"/>
    <col min="11777" max="11777" width="6.85546875" style="73" customWidth="1"/>
    <col min="11778" max="11778" width="36" style="73" customWidth="1"/>
    <col min="11779" max="11781" width="14.85546875" style="73" customWidth="1"/>
    <col min="11782" max="12032" width="9.140625" style="73"/>
    <col min="12033" max="12033" width="6.85546875" style="73" customWidth="1"/>
    <col min="12034" max="12034" width="36" style="73" customWidth="1"/>
    <col min="12035" max="12037" width="14.85546875" style="73" customWidth="1"/>
    <col min="12038" max="12288" width="9.140625" style="73"/>
    <col min="12289" max="12289" width="6.85546875" style="73" customWidth="1"/>
    <col min="12290" max="12290" width="36" style="73" customWidth="1"/>
    <col min="12291" max="12293" width="14.85546875" style="73" customWidth="1"/>
    <col min="12294" max="12544" width="9.140625" style="73"/>
    <col min="12545" max="12545" width="6.85546875" style="73" customWidth="1"/>
    <col min="12546" max="12546" width="36" style="73" customWidth="1"/>
    <col min="12547" max="12549" width="14.85546875" style="73" customWidth="1"/>
    <col min="12550" max="12800" width="9.140625" style="73"/>
    <col min="12801" max="12801" width="6.85546875" style="73" customWidth="1"/>
    <col min="12802" max="12802" width="36" style="73" customWidth="1"/>
    <col min="12803" max="12805" width="14.85546875" style="73" customWidth="1"/>
    <col min="12806" max="13056" width="9.140625" style="73"/>
    <col min="13057" max="13057" width="6.85546875" style="73" customWidth="1"/>
    <col min="13058" max="13058" width="36" style="73" customWidth="1"/>
    <col min="13059" max="13061" width="14.85546875" style="73" customWidth="1"/>
    <col min="13062" max="13312" width="9.140625" style="73"/>
    <col min="13313" max="13313" width="6.85546875" style="73" customWidth="1"/>
    <col min="13314" max="13314" width="36" style="73" customWidth="1"/>
    <col min="13315" max="13317" width="14.85546875" style="73" customWidth="1"/>
    <col min="13318" max="13568" width="9.140625" style="73"/>
    <col min="13569" max="13569" width="6.85546875" style="73" customWidth="1"/>
    <col min="13570" max="13570" width="36" style="73" customWidth="1"/>
    <col min="13571" max="13573" width="14.85546875" style="73" customWidth="1"/>
    <col min="13574" max="13824" width="9.140625" style="73"/>
    <col min="13825" max="13825" width="6.85546875" style="73" customWidth="1"/>
    <col min="13826" max="13826" width="36" style="73" customWidth="1"/>
    <col min="13827" max="13829" width="14.85546875" style="73" customWidth="1"/>
    <col min="13830" max="14080" width="9.140625" style="73"/>
    <col min="14081" max="14081" width="6.85546875" style="73" customWidth="1"/>
    <col min="14082" max="14082" width="36" style="73" customWidth="1"/>
    <col min="14083" max="14085" width="14.85546875" style="73" customWidth="1"/>
    <col min="14086" max="14336" width="9.140625" style="73"/>
    <col min="14337" max="14337" width="6.85546875" style="73" customWidth="1"/>
    <col min="14338" max="14338" width="36" style="73" customWidth="1"/>
    <col min="14339" max="14341" width="14.85546875" style="73" customWidth="1"/>
    <col min="14342" max="14592" width="9.140625" style="73"/>
    <col min="14593" max="14593" width="6.85546875" style="73" customWidth="1"/>
    <col min="14594" max="14594" width="36" style="73" customWidth="1"/>
    <col min="14595" max="14597" width="14.85546875" style="73" customWidth="1"/>
    <col min="14598" max="14848" width="9.140625" style="73"/>
    <col min="14849" max="14849" width="6.85546875" style="73" customWidth="1"/>
    <col min="14850" max="14850" width="36" style="73" customWidth="1"/>
    <col min="14851" max="14853" width="14.85546875" style="73" customWidth="1"/>
    <col min="14854" max="15104" width="9.140625" style="73"/>
    <col min="15105" max="15105" width="6.85546875" style="73" customWidth="1"/>
    <col min="15106" max="15106" width="36" style="73" customWidth="1"/>
    <col min="15107" max="15109" width="14.85546875" style="73" customWidth="1"/>
    <col min="15110" max="15360" width="9.140625" style="73"/>
    <col min="15361" max="15361" width="6.85546875" style="73" customWidth="1"/>
    <col min="15362" max="15362" width="36" style="73" customWidth="1"/>
    <col min="15363" max="15365" width="14.85546875" style="73" customWidth="1"/>
    <col min="15366" max="15616" width="9.140625" style="73"/>
    <col min="15617" max="15617" width="6.85546875" style="73" customWidth="1"/>
    <col min="15618" max="15618" width="36" style="73" customWidth="1"/>
    <col min="15619" max="15621" width="14.85546875" style="73" customWidth="1"/>
    <col min="15622" max="15872" width="9.140625" style="73"/>
    <col min="15873" max="15873" width="6.85546875" style="73" customWidth="1"/>
    <col min="15874" max="15874" width="36" style="73" customWidth="1"/>
    <col min="15875" max="15877" width="14.85546875" style="73" customWidth="1"/>
    <col min="15878" max="16128" width="9.140625" style="73"/>
    <col min="16129" max="16129" width="6.85546875" style="73" customWidth="1"/>
    <col min="16130" max="16130" width="36" style="73" customWidth="1"/>
    <col min="16131" max="16133" width="14.85546875" style="73" customWidth="1"/>
    <col min="16134" max="16384" width="9.140625" style="73"/>
  </cols>
  <sheetData>
    <row r="1" spans="1:5" x14ac:dyDescent="0.25">
      <c r="C1" s="74"/>
      <c r="D1" s="2"/>
      <c r="E1" s="75" t="s">
        <v>728</v>
      </c>
    </row>
    <row r="2" spans="1:5" x14ac:dyDescent="0.25">
      <c r="C2" s="2"/>
      <c r="E2" s="76"/>
    </row>
    <row r="3" spans="1:5" x14ac:dyDescent="0.25">
      <c r="B3" s="205" t="s">
        <v>717</v>
      </c>
      <c r="C3" s="205"/>
      <c r="D3" s="205"/>
      <c r="E3" s="205"/>
    </row>
    <row r="4" spans="1:5" ht="33" customHeight="1" x14ac:dyDescent="0.25">
      <c r="A4" s="77"/>
      <c r="B4" s="197" t="s">
        <v>1266</v>
      </c>
      <c r="C4" s="197"/>
      <c r="D4" s="197"/>
      <c r="E4" s="197"/>
    </row>
    <row r="5" spans="1:5" x14ac:dyDescent="0.25">
      <c r="C5" s="2"/>
    </row>
    <row r="6" spans="1:5" x14ac:dyDescent="0.25">
      <c r="C6" s="78"/>
      <c r="D6" s="78"/>
      <c r="E6" s="79" t="s">
        <v>1</v>
      </c>
    </row>
    <row r="7" spans="1:5" ht="31.5" x14ac:dyDescent="0.25">
      <c r="A7" s="80" t="s">
        <v>718</v>
      </c>
      <c r="B7" s="80" t="s">
        <v>719</v>
      </c>
      <c r="C7" s="80" t="s">
        <v>720</v>
      </c>
      <c r="D7" s="80" t="s">
        <v>1264</v>
      </c>
      <c r="E7" s="80" t="s">
        <v>37</v>
      </c>
    </row>
    <row r="8" spans="1:5" x14ac:dyDescent="0.25">
      <c r="A8" s="81" t="s">
        <v>721</v>
      </c>
      <c r="B8" s="82" t="s">
        <v>722</v>
      </c>
      <c r="C8" s="83">
        <v>2443.1</v>
      </c>
      <c r="D8" s="83">
        <v>1002.99</v>
      </c>
      <c r="E8" s="83">
        <f>D8/C8*100</f>
        <v>41.053988784740703</v>
      </c>
    </row>
    <row r="9" spans="1:5" s="35" customFormat="1" x14ac:dyDescent="0.25">
      <c r="A9" s="84" t="s">
        <v>723</v>
      </c>
      <c r="B9" s="85" t="s">
        <v>724</v>
      </c>
      <c r="C9" s="86">
        <v>2438.1</v>
      </c>
      <c r="D9" s="98">
        <v>876.35</v>
      </c>
      <c r="E9" s="98">
        <f>D9/C9*100</f>
        <v>35.943972765678197</v>
      </c>
    </row>
    <row r="10" spans="1:5" s="35" customFormat="1" x14ac:dyDescent="0.25">
      <c r="A10" s="84" t="s">
        <v>725</v>
      </c>
      <c r="B10" s="88" t="s">
        <v>726</v>
      </c>
      <c r="C10" s="86">
        <v>1336.8</v>
      </c>
      <c r="D10" s="86">
        <v>833.77</v>
      </c>
      <c r="E10" s="86">
        <f>D10/C10*100</f>
        <v>62.370586475164572</v>
      </c>
    </row>
    <row r="11" spans="1:5" s="35" customFormat="1" hidden="1" x14ac:dyDescent="0.25">
      <c r="A11" s="84"/>
      <c r="B11" s="88"/>
      <c r="C11" s="86"/>
      <c r="D11" s="86"/>
      <c r="E11" s="86"/>
    </row>
    <row r="12" spans="1:5" hidden="1" x14ac:dyDescent="0.25">
      <c r="A12" s="89"/>
      <c r="B12" s="88"/>
      <c r="C12" s="90"/>
      <c r="D12" s="90"/>
      <c r="E12" s="90"/>
    </row>
    <row r="13" spans="1:5" hidden="1" x14ac:dyDescent="0.25">
      <c r="A13" s="84"/>
      <c r="B13" s="91"/>
      <c r="C13" s="92"/>
      <c r="D13" s="92"/>
      <c r="E13" s="92"/>
    </row>
    <row r="14" spans="1:5" hidden="1" x14ac:dyDescent="0.25">
      <c r="A14" s="84"/>
      <c r="B14" s="88"/>
      <c r="C14" s="86"/>
      <c r="D14" s="86"/>
      <c r="E14" s="86"/>
    </row>
    <row r="15" spans="1:5" hidden="1" x14ac:dyDescent="0.25">
      <c r="A15" s="84"/>
      <c r="B15" s="12"/>
      <c r="C15" s="86"/>
      <c r="D15" s="86"/>
      <c r="E15" s="86"/>
    </row>
    <row r="16" spans="1:5" hidden="1" x14ac:dyDescent="0.25">
      <c r="A16" s="84"/>
      <c r="B16" s="88"/>
      <c r="C16" s="90"/>
      <c r="D16" s="90"/>
      <c r="E16" s="90"/>
    </row>
    <row r="17" spans="1:5" hidden="1" x14ac:dyDescent="0.25">
      <c r="A17" s="93"/>
      <c r="B17" s="88"/>
      <c r="C17" s="92"/>
      <c r="D17" s="92"/>
      <c r="E17" s="92"/>
    </row>
    <row r="18" spans="1:5" hidden="1" x14ac:dyDescent="0.25">
      <c r="A18" s="91"/>
      <c r="B18" s="85"/>
      <c r="C18" s="86"/>
      <c r="D18" s="86"/>
      <c r="E18" s="86"/>
    </row>
    <row r="19" spans="1:5" x14ac:dyDescent="0.25">
      <c r="A19" s="94"/>
      <c r="B19" s="95" t="s">
        <v>727</v>
      </c>
      <c r="C19" s="96">
        <f>C8+C9+C10</f>
        <v>6218</v>
      </c>
      <c r="D19" s="96">
        <f>D8+D9+D10</f>
        <v>2713.11</v>
      </c>
      <c r="E19" s="96">
        <f>D19/C19*100</f>
        <v>43.633161788356389</v>
      </c>
    </row>
    <row r="22" spans="1:5" x14ac:dyDescent="0.25">
      <c r="C22" s="97"/>
      <c r="D22" s="97"/>
      <c r="E22" s="97"/>
    </row>
  </sheetData>
  <mergeCells count="2">
    <mergeCell ref="B3:E3"/>
    <mergeCell ref="B4:E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H20" sqref="H20"/>
    </sheetView>
  </sheetViews>
  <sheetFormatPr defaultColWidth="9.140625" defaultRowHeight="15.75" x14ac:dyDescent="0.25"/>
  <cols>
    <col min="1" max="1" width="6.85546875" style="73" customWidth="1"/>
    <col min="2" max="2" width="40.85546875" style="73" customWidth="1"/>
    <col min="3" max="3" width="16.7109375" style="73" customWidth="1"/>
    <col min="4" max="5" width="14.85546875" style="73" customWidth="1"/>
    <col min="6" max="256" width="9.140625" style="73"/>
    <col min="257" max="257" width="6.85546875" style="73" customWidth="1"/>
    <col min="258" max="258" width="40.85546875" style="73" customWidth="1"/>
    <col min="259" max="259" width="16.7109375" style="73" customWidth="1"/>
    <col min="260" max="261" width="14.85546875" style="73" customWidth="1"/>
    <col min="262" max="512" width="9.140625" style="73"/>
    <col min="513" max="513" width="6.85546875" style="73" customWidth="1"/>
    <col min="514" max="514" width="40.85546875" style="73" customWidth="1"/>
    <col min="515" max="515" width="16.7109375" style="73" customWidth="1"/>
    <col min="516" max="517" width="14.85546875" style="73" customWidth="1"/>
    <col min="518" max="768" width="9.140625" style="73"/>
    <col min="769" max="769" width="6.85546875" style="73" customWidth="1"/>
    <col min="770" max="770" width="40.85546875" style="73" customWidth="1"/>
    <col min="771" max="771" width="16.7109375" style="73" customWidth="1"/>
    <col min="772" max="773" width="14.85546875" style="73" customWidth="1"/>
    <col min="774" max="1024" width="9.140625" style="73"/>
    <col min="1025" max="1025" width="6.85546875" style="73" customWidth="1"/>
    <col min="1026" max="1026" width="40.85546875" style="73" customWidth="1"/>
    <col min="1027" max="1027" width="16.7109375" style="73" customWidth="1"/>
    <col min="1028" max="1029" width="14.85546875" style="73" customWidth="1"/>
    <col min="1030" max="1280" width="9.140625" style="73"/>
    <col min="1281" max="1281" width="6.85546875" style="73" customWidth="1"/>
    <col min="1282" max="1282" width="40.85546875" style="73" customWidth="1"/>
    <col min="1283" max="1283" width="16.7109375" style="73" customWidth="1"/>
    <col min="1284" max="1285" width="14.85546875" style="73" customWidth="1"/>
    <col min="1286" max="1536" width="9.140625" style="73"/>
    <col min="1537" max="1537" width="6.85546875" style="73" customWidth="1"/>
    <col min="1538" max="1538" width="40.85546875" style="73" customWidth="1"/>
    <col min="1539" max="1539" width="16.7109375" style="73" customWidth="1"/>
    <col min="1540" max="1541" width="14.85546875" style="73" customWidth="1"/>
    <col min="1542" max="1792" width="9.140625" style="73"/>
    <col min="1793" max="1793" width="6.85546875" style="73" customWidth="1"/>
    <col min="1794" max="1794" width="40.85546875" style="73" customWidth="1"/>
    <col min="1795" max="1795" width="16.7109375" style="73" customWidth="1"/>
    <col min="1796" max="1797" width="14.85546875" style="73" customWidth="1"/>
    <col min="1798" max="2048" width="9.140625" style="73"/>
    <col min="2049" max="2049" width="6.85546875" style="73" customWidth="1"/>
    <col min="2050" max="2050" width="40.85546875" style="73" customWidth="1"/>
    <col min="2051" max="2051" width="16.7109375" style="73" customWidth="1"/>
    <col min="2052" max="2053" width="14.85546875" style="73" customWidth="1"/>
    <col min="2054" max="2304" width="9.140625" style="73"/>
    <col min="2305" max="2305" width="6.85546875" style="73" customWidth="1"/>
    <col min="2306" max="2306" width="40.85546875" style="73" customWidth="1"/>
    <col min="2307" max="2307" width="16.7109375" style="73" customWidth="1"/>
    <col min="2308" max="2309" width="14.85546875" style="73" customWidth="1"/>
    <col min="2310" max="2560" width="9.140625" style="73"/>
    <col min="2561" max="2561" width="6.85546875" style="73" customWidth="1"/>
    <col min="2562" max="2562" width="40.85546875" style="73" customWidth="1"/>
    <col min="2563" max="2563" width="16.7109375" style="73" customWidth="1"/>
    <col min="2564" max="2565" width="14.85546875" style="73" customWidth="1"/>
    <col min="2566" max="2816" width="9.140625" style="73"/>
    <col min="2817" max="2817" width="6.85546875" style="73" customWidth="1"/>
    <col min="2818" max="2818" width="40.85546875" style="73" customWidth="1"/>
    <col min="2819" max="2819" width="16.7109375" style="73" customWidth="1"/>
    <col min="2820" max="2821" width="14.85546875" style="73" customWidth="1"/>
    <col min="2822" max="3072" width="9.140625" style="73"/>
    <col min="3073" max="3073" width="6.85546875" style="73" customWidth="1"/>
    <col min="3074" max="3074" width="40.85546875" style="73" customWidth="1"/>
    <col min="3075" max="3075" width="16.7109375" style="73" customWidth="1"/>
    <col min="3076" max="3077" width="14.85546875" style="73" customWidth="1"/>
    <col min="3078" max="3328" width="9.140625" style="73"/>
    <col min="3329" max="3329" width="6.85546875" style="73" customWidth="1"/>
    <col min="3330" max="3330" width="40.85546875" style="73" customWidth="1"/>
    <col min="3331" max="3331" width="16.7109375" style="73" customWidth="1"/>
    <col min="3332" max="3333" width="14.85546875" style="73" customWidth="1"/>
    <col min="3334" max="3584" width="9.140625" style="73"/>
    <col min="3585" max="3585" width="6.85546875" style="73" customWidth="1"/>
    <col min="3586" max="3586" width="40.85546875" style="73" customWidth="1"/>
    <col min="3587" max="3587" width="16.7109375" style="73" customWidth="1"/>
    <col min="3588" max="3589" width="14.85546875" style="73" customWidth="1"/>
    <col min="3590" max="3840" width="9.140625" style="73"/>
    <col min="3841" max="3841" width="6.85546875" style="73" customWidth="1"/>
    <col min="3842" max="3842" width="40.85546875" style="73" customWidth="1"/>
    <col min="3843" max="3843" width="16.7109375" style="73" customWidth="1"/>
    <col min="3844" max="3845" width="14.85546875" style="73" customWidth="1"/>
    <col min="3846" max="4096" width="9.140625" style="73"/>
    <col min="4097" max="4097" width="6.85546875" style="73" customWidth="1"/>
    <col min="4098" max="4098" width="40.85546875" style="73" customWidth="1"/>
    <col min="4099" max="4099" width="16.7109375" style="73" customWidth="1"/>
    <col min="4100" max="4101" width="14.85546875" style="73" customWidth="1"/>
    <col min="4102" max="4352" width="9.140625" style="73"/>
    <col min="4353" max="4353" width="6.85546875" style="73" customWidth="1"/>
    <col min="4354" max="4354" width="40.85546875" style="73" customWidth="1"/>
    <col min="4355" max="4355" width="16.7109375" style="73" customWidth="1"/>
    <col min="4356" max="4357" width="14.85546875" style="73" customWidth="1"/>
    <col min="4358" max="4608" width="9.140625" style="73"/>
    <col min="4609" max="4609" width="6.85546875" style="73" customWidth="1"/>
    <col min="4610" max="4610" width="40.85546875" style="73" customWidth="1"/>
    <col min="4611" max="4611" width="16.7109375" style="73" customWidth="1"/>
    <col min="4612" max="4613" width="14.85546875" style="73" customWidth="1"/>
    <col min="4614" max="4864" width="9.140625" style="73"/>
    <col min="4865" max="4865" width="6.85546875" style="73" customWidth="1"/>
    <col min="4866" max="4866" width="40.85546875" style="73" customWidth="1"/>
    <col min="4867" max="4867" width="16.7109375" style="73" customWidth="1"/>
    <col min="4868" max="4869" width="14.85546875" style="73" customWidth="1"/>
    <col min="4870" max="5120" width="9.140625" style="73"/>
    <col min="5121" max="5121" width="6.85546875" style="73" customWidth="1"/>
    <col min="5122" max="5122" width="40.85546875" style="73" customWidth="1"/>
    <col min="5123" max="5123" width="16.7109375" style="73" customWidth="1"/>
    <col min="5124" max="5125" width="14.85546875" style="73" customWidth="1"/>
    <col min="5126" max="5376" width="9.140625" style="73"/>
    <col min="5377" max="5377" width="6.85546875" style="73" customWidth="1"/>
    <col min="5378" max="5378" width="40.85546875" style="73" customWidth="1"/>
    <col min="5379" max="5379" width="16.7109375" style="73" customWidth="1"/>
    <col min="5380" max="5381" width="14.85546875" style="73" customWidth="1"/>
    <col min="5382" max="5632" width="9.140625" style="73"/>
    <col min="5633" max="5633" width="6.85546875" style="73" customWidth="1"/>
    <col min="5634" max="5634" width="40.85546875" style="73" customWidth="1"/>
    <col min="5635" max="5635" width="16.7109375" style="73" customWidth="1"/>
    <col min="5636" max="5637" width="14.85546875" style="73" customWidth="1"/>
    <col min="5638" max="5888" width="9.140625" style="73"/>
    <col min="5889" max="5889" width="6.85546875" style="73" customWidth="1"/>
    <col min="5890" max="5890" width="40.85546875" style="73" customWidth="1"/>
    <col min="5891" max="5891" width="16.7109375" style="73" customWidth="1"/>
    <col min="5892" max="5893" width="14.85546875" style="73" customWidth="1"/>
    <col min="5894" max="6144" width="9.140625" style="73"/>
    <col min="6145" max="6145" width="6.85546875" style="73" customWidth="1"/>
    <col min="6146" max="6146" width="40.85546875" style="73" customWidth="1"/>
    <col min="6147" max="6147" width="16.7109375" style="73" customWidth="1"/>
    <col min="6148" max="6149" width="14.85546875" style="73" customWidth="1"/>
    <col min="6150" max="6400" width="9.140625" style="73"/>
    <col min="6401" max="6401" width="6.85546875" style="73" customWidth="1"/>
    <col min="6402" max="6402" width="40.85546875" style="73" customWidth="1"/>
    <col min="6403" max="6403" width="16.7109375" style="73" customWidth="1"/>
    <col min="6404" max="6405" width="14.85546875" style="73" customWidth="1"/>
    <col min="6406" max="6656" width="9.140625" style="73"/>
    <col min="6657" max="6657" width="6.85546875" style="73" customWidth="1"/>
    <col min="6658" max="6658" width="40.85546875" style="73" customWidth="1"/>
    <col min="6659" max="6659" width="16.7109375" style="73" customWidth="1"/>
    <col min="6660" max="6661" width="14.85546875" style="73" customWidth="1"/>
    <col min="6662" max="6912" width="9.140625" style="73"/>
    <col min="6913" max="6913" width="6.85546875" style="73" customWidth="1"/>
    <col min="6914" max="6914" width="40.85546875" style="73" customWidth="1"/>
    <col min="6915" max="6915" width="16.7109375" style="73" customWidth="1"/>
    <col min="6916" max="6917" width="14.85546875" style="73" customWidth="1"/>
    <col min="6918" max="7168" width="9.140625" style="73"/>
    <col min="7169" max="7169" width="6.85546875" style="73" customWidth="1"/>
    <col min="7170" max="7170" width="40.85546875" style="73" customWidth="1"/>
    <col min="7171" max="7171" width="16.7109375" style="73" customWidth="1"/>
    <col min="7172" max="7173" width="14.85546875" style="73" customWidth="1"/>
    <col min="7174" max="7424" width="9.140625" style="73"/>
    <col min="7425" max="7425" width="6.85546875" style="73" customWidth="1"/>
    <col min="7426" max="7426" width="40.85546875" style="73" customWidth="1"/>
    <col min="7427" max="7427" width="16.7109375" style="73" customWidth="1"/>
    <col min="7428" max="7429" width="14.85546875" style="73" customWidth="1"/>
    <col min="7430" max="7680" width="9.140625" style="73"/>
    <col min="7681" max="7681" width="6.85546875" style="73" customWidth="1"/>
    <col min="7682" max="7682" width="40.85546875" style="73" customWidth="1"/>
    <col min="7683" max="7683" width="16.7109375" style="73" customWidth="1"/>
    <col min="7684" max="7685" width="14.85546875" style="73" customWidth="1"/>
    <col min="7686" max="7936" width="9.140625" style="73"/>
    <col min="7937" max="7937" width="6.85546875" style="73" customWidth="1"/>
    <col min="7938" max="7938" width="40.85546875" style="73" customWidth="1"/>
    <col min="7939" max="7939" width="16.7109375" style="73" customWidth="1"/>
    <col min="7940" max="7941" width="14.85546875" style="73" customWidth="1"/>
    <col min="7942" max="8192" width="9.140625" style="73"/>
    <col min="8193" max="8193" width="6.85546875" style="73" customWidth="1"/>
    <col min="8194" max="8194" width="40.85546875" style="73" customWidth="1"/>
    <col min="8195" max="8195" width="16.7109375" style="73" customWidth="1"/>
    <col min="8196" max="8197" width="14.85546875" style="73" customWidth="1"/>
    <col min="8198" max="8448" width="9.140625" style="73"/>
    <col min="8449" max="8449" width="6.85546875" style="73" customWidth="1"/>
    <col min="8450" max="8450" width="40.85546875" style="73" customWidth="1"/>
    <col min="8451" max="8451" width="16.7109375" style="73" customWidth="1"/>
    <col min="8452" max="8453" width="14.85546875" style="73" customWidth="1"/>
    <col min="8454" max="8704" width="9.140625" style="73"/>
    <col min="8705" max="8705" width="6.85546875" style="73" customWidth="1"/>
    <col min="8706" max="8706" width="40.85546875" style="73" customWidth="1"/>
    <col min="8707" max="8707" width="16.7109375" style="73" customWidth="1"/>
    <col min="8708" max="8709" width="14.85546875" style="73" customWidth="1"/>
    <col min="8710" max="8960" width="9.140625" style="73"/>
    <col min="8961" max="8961" width="6.85546875" style="73" customWidth="1"/>
    <col min="8962" max="8962" width="40.85546875" style="73" customWidth="1"/>
    <col min="8963" max="8963" width="16.7109375" style="73" customWidth="1"/>
    <col min="8964" max="8965" width="14.85546875" style="73" customWidth="1"/>
    <col min="8966" max="9216" width="9.140625" style="73"/>
    <col min="9217" max="9217" width="6.85546875" style="73" customWidth="1"/>
    <col min="9218" max="9218" width="40.85546875" style="73" customWidth="1"/>
    <col min="9219" max="9219" width="16.7109375" style="73" customWidth="1"/>
    <col min="9220" max="9221" width="14.85546875" style="73" customWidth="1"/>
    <col min="9222" max="9472" width="9.140625" style="73"/>
    <col min="9473" max="9473" width="6.85546875" style="73" customWidth="1"/>
    <col min="9474" max="9474" width="40.85546875" style="73" customWidth="1"/>
    <col min="9475" max="9475" width="16.7109375" style="73" customWidth="1"/>
    <col min="9476" max="9477" width="14.85546875" style="73" customWidth="1"/>
    <col min="9478" max="9728" width="9.140625" style="73"/>
    <col min="9729" max="9729" width="6.85546875" style="73" customWidth="1"/>
    <col min="9730" max="9730" width="40.85546875" style="73" customWidth="1"/>
    <col min="9731" max="9731" width="16.7109375" style="73" customWidth="1"/>
    <col min="9732" max="9733" width="14.85546875" style="73" customWidth="1"/>
    <col min="9734" max="9984" width="9.140625" style="73"/>
    <col min="9985" max="9985" width="6.85546875" style="73" customWidth="1"/>
    <col min="9986" max="9986" width="40.85546875" style="73" customWidth="1"/>
    <col min="9987" max="9987" width="16.7109375" style="73" customWidth="1"/>
    <col min="9988" max="9989" width="14.85546875" style="73" customWidth="1"/>
    <col min="9990" max="10240" width="9.140625" style="73"/>
    <col min="10241" max="10241" width="6.85546875" style="73" customWidth="1"/>
    <col min="10242" max="10242" width="40.85546875" style="73" customWidth="1"/>
    <col min="10243" max="10243" width="16.7109375" style="73" customWidth="1"/>
    <col min="10244" max="10245" width="14.85546875" style="73" customWidth="1"/>
    <col min="10246" max="10496" width="9.140625" style="73"/>
    <col min="10497" max="10497" width="6.85546875" style="73" customWidth="1"/>
    <col min="10498" max="10498" width="40.85546875" style="73" customWidth="1"/>
    <col min="10499" max="10499" width="16.7109375" style="73" customWidth="1"/>
    <col min="10500" max="10501" width="14.85546875" style="73" customWidth="1"/>
    <col min="10502" max="10752" width="9.140625" style="73"/>
    <col min="10753" max="10753" width="6.85546875" style="73" customWidth="1"/>
    <col min="10754" max="10754" width="40.85546875" style="73" customWidth="1"/>
    <col min="10755" max="10755" width="16.7109375" style="73" customWidth="1"/>
    <col min="10756" max="10757" width="14.85546875" style="73" customWidth="1"/>
    <col min="10758" max="11008" width="9.140625" style="73"/>
    <col min="11009" max="11009" width="6.85546875" style="73" customWidth="1"/>
    <col min="11010" max="11010" width="40.85546875" style="73" customWidth="1"/>
    <col min="11011" max="11011" width="16.7109375" style="73" customWidth="1"/>
    <col min="11012" max="11013" width="14.85546875" style="73" customWidth="1"/>
    <col min="11014" max="11264" width="9.140625" style="73"/>
    <col min="11265" max="11265" width="6.85546875" style="73" customWidth="1"/>
    <col min="11266" max="11266" width="40.85546875" style="73" customWidth="1"/>
    <col min="11267" max="11267" width="16.7109375" style="73" customWidth="1"/>
    <col min="11268" max="11269" width="14.85546875" style="73" customWidth="1"/>
    <col min="11270" max="11520" width="9.140625" style="73"/>
    <col min="11521" max="11521" width="6.85546875" style="73" customWidth="1"/>
    <col min="11522" max="11522" width="40.85546875" style="73" customWidth="1"/>
    <col min="11523" max="11523" width="16.7109375" style="73" customWidth="1"/>
    <col min="11524" max="11525" width="14.85546875" style="73" customWidth="1"/>
    <col min="11526" max="11776" width="9.140625" style="73"/>
    <col min="11777" max="11777" width="6.85546875" style="73" customWidth="1"/>
    <col min="11778" max="11778" width="40.85546875" style="73" customWidth="1"/>
    <col min="11779" max="11779" width="16.7109375" style="73" customWidth="1"/>
    <col min="11780" max="11781" width="14.85546875" style="73" customWidth="1"/>
    <col min="11782" max="12032" width="9.140625" style="73"/>
    <col min="12033" max="12033" width="6.85546875" style="73" customWidth="1"/>
    <col min="12034" max="12034" width="40.85546875" style="73" customWidth="1"/>
    <col min="12035" max="12035" width="16.7109375" style="73" customWidth="1"/>
    <col min="12036" max="12037" width="14.85546875" style="73" customWidth="1"/>
    <col min="12038" max="12288" width="9.140625" style="73"/>
    <col min="12289" max="12289" width="6.85546875" style="73" customWidth="1"/>
    <col min="12290" max="12290" width="40.85546875" style="73" customWidth="1"/>
    <col min="12291" max="12291" width="16.7109375" style="73" customWidth="1"/>
    <col min="12292" max="12293" width="14.85546875" style="73" customWidth="1"/>
    <col min="12294" max="12544" width="9.140625" style="73"/>
    <col min="12545" max="12545" width="6.85546875" style="73" customWidth="1"/>
    <col min="12546" max="12546" width="40.85546875" style="73" customWidth="1"/>
    <col min="12547" max="12547" width="16.7109375" style="73" customWidth="1"/>
    <col min="12548" max="12549" width="14.85546875" style="73" customWidth="1"/>
    <col min="12550" max="12800" width="9.140625" style="73"/>
    <col min="12801" max="12801" width="6.85546875" style="73" customWidth="1"/>
    <col min="12802" max="12802" width="40.85546875" style="73" customWidth="1"/>
    <col min="12803" max="12803" width="16.7109375" style="73" customWidth="1"/>
    <col min="12804" max="12805" width="14.85546875" style="73" customWidth="1"/>
    <col min="12806" max="13056" width="9.140625" style="73"/>
    <col min="13057" max="13057" width="6.85546875" style="73" customWidth="1"/>
    <col min="13058" max="13058" width="40.85546875" style="73" customWidth="1"/>
    <col min="13059" max="13059" width="16.7109375" style="73" customWidth="1"/>
    <col min="13060" max="13061" width="14.85546875" style="73" customWidth="1"/>
    <col min="13062" max="13312" width="9.140625" style="73"/>
    <col min="13313" max="13313" width="6.85546875" style="73" customWidth="1"/>
    <col min="13314" max="13314" width="40.85546875" style="73" customWidth="1"/>
    <col min="13315" max="13315" width="16.7109375" style="73" customWidth="1"/>
    <col min="13316" max="13317" width="14.85546875" style="73" customWidth="1"/>
    <col min="13318" max="13568" width="9.140625" style="73"/>
    <col min="13569" max="13569" width="6.85546875" style="73" customWidth="1"/>
    <col min="13570" max="13570" width="40.85546875" style="73" customWidth="1"/>
    <col min="13571" max="13571" width="16.7109375" style="73" customWidth="1"/>
    <col min="13572" max="13573" width="14.85546875" style="73" customWidth="1"/>
    <col min="13574" max="13824" width="9.140625" style="73"/>
    <col min="13825" max="13825" width="6.85546875" style="73" customWidth="1"/>
    <col min="13826" max="13826" width="40.85546875" style="73" customWidth="1"/>
    <col min="13827" max="13827" width="16.7109375" style="73" customWidth="1"/>
    <col min="13828" max="13829" width="14.85546875" style="73" customWidth="1"/>
    <col min="13830" max="14080" width="9.140625" style="73"/>
    <col min="14081" max="14081" width="6.85546875" style="73" customWidth="1"/>
    <col min="14082" max="14082" width="40.85546875" style="73" customWidth="1"/>
    <col min="14083" max="14083" width="16.7109375" style="73" customWidth="1"/>
    <col min="14084" max="14085" width="14.85546875" style="73" customWidth="1"/>
    <col min="14086" max="14336" width="9.140625" style="73"/>
    <col min="14337" max="14337" width="6.85546875" style="73" customWidth="1"/>
    <col min="14338" max="14338" width="40.85546875" style="73" customWidth="1"/>
    <col min="14339" max="14339" width="16.7109375" style="73" customWidth="1"/>
    <col min="14340" max="14341" width="14.85546875" style="73" customWidth="1"/>
    <col min="14342" max="14592" width="9.140625" style="73"/>
    <col min="14593" max="14593" width="6.85546875" style="73" customWidth="1"/>
    <col min="14594" max="14594" width="40.85546875" style="73" customWidth="1"/>
    <col min="14595" max="14595" width="16.7109375" style="73" customWidth="1"/>
    <col min="14596" max="14597" width="14.85546875" style="73" customWidth="1"/>
    <col min="14598" max="14848" width="9.140625" style="73"/>
    <col min="14849" max="14849" width="6.85546875" style="73" customWidth="1"/>
    <col min="14850" max="14850" width="40.85546875" style="73" customWidth="1"/>
    <col min="14851" max="14851" width="16.7109375" style="73" customWidth="1"/>
    <col min="14852" max="14853" width="14.85546875" style="73" customWidth="1"/>
    <col min="14854" max="15104" width="9.140625" style="73"/>
    <col min="15105" max="15105" width="6.85546875" style="73" customWidth="1"/>
    <col min="15106" max="15106" width="40.85546875" style="73" customWidth="1"/>
    <col min="15107" max="15107" width="16.7109375" style="73" customWidth="1"/>
    <col min="15108" max="15109" width="14.85546875" style="73" customWidth="1"/>
    <col min="15110" max="15360" width="9.140625" style="73"/>
    <col min="15361" max="15361" width="6.85546875" style="73" customWidth="1"/>
    <col min="15362" max="15362" width="40.85546875" style="73" customWidth="1"/>
    <col min="15363" max="15363" width="16.7109375" style="73" customWidth="1"/>
    <col min="15364" max="15365" width="14.85546875" style="73" customWidth="1"/>
    <col min="15366" max="15616" width="9.140625" style="73"/>
    <col min="15617" max="15617" width="6.85546875" style="73" customWidth="1"/>
    <col min="15618" max="15618" width="40.85546875" style="73" customWidth="1"/>
    <col min="15619" max="15619" width="16.7109375" style="73" customWidth="1"/>
    <col min="15620" max="15621" width="14.85546875" style="73" customWidth="1"/>
    <col min="15622" max="15872" width="9.140625" style="73"/>
    <col min="15873" max="15873" width="6.85546875" style="73" customWidth="1"/>
    <col min="15874" max="15874" width="40.85546875" style="73" customWidth="1"/>
    <col min="15875" max="15875" width="16.7109375" style="73" customWidth="1"/>
    <col min="15876" max="15877" width="14.85546875" style="73" customWidth="1"/>
    <col min="15878" max="16128" width="9.140625" style="73"/>
    <col min="16129" max="16129" width="6.85546875" style="73" customWidth="1"/>
    <col min="16130" max="16130" width="40.85546875" style="73" customWidth="1"/>
    <col min="16131" max="16131" width="16.7109375" style="73" customWidth="1"/>
    <col min="16132" max="16133" width="14.85546875" style="73" customWidth="1"/>
    <col min="16134" max="16384" width="9.140625" style="73"/>
  </cols>
  <sheetData>
    <row r="1" spans="1:5" x14ac:dyDescent="0.25">
      <c r="B1" s="74"/>
      <c r="C1" s="74"/>
      <c r="D1" s="2"/>
      <c r="E1" s="75" t="s">
        <v>729</v>
      </c>
    </row>
    <row r="2" spans="1:5" x14ac:dyDescent="0.25">
      <c r="C2" s="2"/>
      <c r="E2" s="76"/>
    </row>
    <row r="3" spans="1:5" x14ac:dyDescent="0.25">
      <c r="B3" s="205" t="s">
        <v>717</v>
      </c>
      <c r="C3" s="205"/>
      <c r="D3" s="205"/>
      <c r="E3" s="205"/>
    </row>
    <row r="4" spans="1:5" ht="33" customHeight="1" x14ac:dyDescent="0.25">
      <c r="A4" s="77"/>
      <c r="B4" s="197" t="s">
        <v>1267</v>
      </c>
      <c r="C4" s="197"/>
      <c r="D4" s="197"/>
      <c r="E4" s="197"/>
    </row>
    <row r="5" spans="1:5" x14ac:dyDescent="0.25">
      <c r="C5" s="2"/>
    </row>
    <row r="6" spans="1:5" x14ac:dyDescent="0.25">
      <c r="C6" s="78"/>
      <c r="D6" s="78"/>
      <c r="E6" s="79" t="s">
        <v>1</v>
      </c>
    </row>
    <row r="7" spans="1:5" ht="31.5" x14ac:dyDescent="0.25">
      <c r="A7" s="80" t="s">
        <v>718</v>
      </c>
      <c r="B7" s="80" t="s">
        <v>719</v>
      </c>
      <c r="C7" s="80" t="s">
        <v>720</v>
      </c>
      <c r="D7" s="80" t="s">
        <v>1264</v>
      </c>
      <c r="E7" s="80" t="s">
        <v>37</v>
      </c>
    </row>
    <row r="8" spans="1:5" ht="78.75" x14ac:dyDescent="0.25">
      <c r="A8" s="80"/>
      <c r="B8" s="80" t="s">
        <v>730</v>
      </c>
      <c r="C8" s="80"/>
      <c r="D8" s="80"/>
      <c r="E8" s="80"/>
    </row>
    <row r="9" spans="1:5" x14ac:dyDescent="0.25">
      <c r="A9" s="81" t="s">
        <v>721</v>
      </c>
      <c r="B9" s="82" t="s">
        <v>722</v>
      </c>
      <c r="C9" s="83">
        <v>1</v>
      </c>
      <c r="D9" s="83">
        <v>0</v>
      </c>
      <c r="E9" s="83">
        <f>D9/C9*100</f>
        <v>0</v>
      </c>
    </row>
    <row r="10" spans="1:5" s="35" customFormat="1" x14ac:dyDescent="0.25">
      <c r="A10" s="84" t="s">
        <v>723</v>
      </c>
      <c r="B10" s="85" t="s">
        <v>724</v>
      </c>
      <c r="C10" s="86">
        <v>1</v>
      </c>
      <c r="D10" s="86">
        <v>0</v>
      </c>
      <c r="E10" s="86">
        <f>D10/C10*100</f>
        <v>0</v>
      </c>
    </row>
    <row r="11" spans="1:5" s="35" customFormat="1" x14ac:dyDescent="0.25">
      <c r="A11" s="84" t="s">
        <v>725</v>
      </c>
      <c r="B11" s="88" t="s">
        <v>726</v>
      </c>
      <c r="C11" s="86">
        <v>1</v>
      </c>
      <c r="D11" s="99">
        <v>0</v>
      </c>
      <c r="E11" s="86">
        <f>D11/C11*100</f>
        <v>0</v>
      </c>
    </row>
    <row r="12" spans="1:5" s="35" customFormat="1" x14ac:dyDescent="0.25">
      <c r="A12" s="84"/>
      <c r="B12" s="88" t="s">
        <v>731</v>
      </c>
      <c r="C12" s="86">
        <f>SUM(C9:C11)</f>
        <v>3</v>
      </c>
      <c r="D12" s="86">
        <f>SUM(D9:D11)</f>
        <v>0</v>
      </c>
      <c r="E12" s="86">
        <f>D12/C12*100</f>
        <v>0</v>
      </c>
    </row>
    <row r="13" spans="1:5" ht="47.25" x14ac:dyDescent="0.25">
      <c r="A13" s="89"/>
      <c r="B13" s="100" t="s">
        <v>732</v>
      </c>
      <c r="C13" s="90"/>
      <c r="D13" s="90"/>
      <c r="E13" s="90"/>
    </row>
    <row r="14" spans="1:5" x14ac:dyDescent="0.25">
      <c r="A14" s="81" t="s">
        <v>721</v>
      </c>
      <c r="B14" s="82" t="s">
        <v>722</v>
      </c>
      <c r="C14" s="83">
        <v>250.3</v>
      </c>
      <c r="D14" s="83">
        <v>136.27000000000001</v>
      </c>
      <c r="E14" s="83">
        <f>D14/C14*100</f>
        <v>54.442668797443069</v>
      </c>
    </row>
    <row r="15" spans="1:5" x14ac:dyDescent="0.25">
      <c r="A15" s="84" t="s">
        <v>723</v>
      </c>
      <c r="B15" s="85" t="s">
        <v>724</v>
      </c>
      <c r="C15" s="86">
        <v>312.8</v>
      </c>
      <c r="D15" s="86">
        <v>105.399</v>
      </c>
      <c r="E15" s="86">
        <f>D15/C15*100</f>
        <v>33.695332480818415</v>
      </c>
    </row>
    <row r="16" spans="1:5" x14ac:dyDescent="0.25">
      <c r="A16" s="84" t="s">
        <v>725</v>
      </c>
      <c r="B16" s="88" t="s">
        <v>726</v>
      </c>
      <c r="C16" s="86">
        <v>187.7</v>
      </c>
      <c r="D16" s="86">
        <v>85.68</v>
      </c>
      <c r="E16" s="86">
        <f>D16/C16*100</f>
        <v>45.647309536494411</v>
      </c>
    </row>
    <row r="17" spans="1:5" x14ac:dyDescent="0.25">
      <c r="A17" s="84"/>
      <c r="B17" s="88" t="s">
        <v>731</v>
      </c>
      <c r="C17" s="90">
        <f>SUM(C14:C16)</f>
        <v>750.8</v>
      </c>
      <c r="D17" s="90">
        <f>SUM(D14:D16)</f>
        <v>327.34900000000005</v>
      </c>
      <c r="E17" s="90">
        <f>D17/C17*100</f>
        <v>43.600026638252537</v>
      </c>
    </row>
    <row r="18" spans="1:5" hidden="1" x14ac:dyDescent="0.25">
      <c r="A18" s="93"/>
      <c r="B18" s="88"/>
      <c r="C18" s="92"/>
      <c r="D18" s="92"/>
      <c r="E18" s="92"/>
    </row>
    <row r="19" spans="1:5" hidden="1" x14ac:dyDescent="0.25">
      <c r="A19" s="91"/>
      <c r="B19" s="85"/>
      <c r="C19" s="86"/>
      <c r="D19" s="86"/>
      <c r="E19" s="86"/>
    </row>
    <row r="20" spans="1:5" x14ac:dyDescent="0.25">
      <c r="A20" s="94"/>
      <c r="B20" s="95" t="s">
        <v>727</v>
      </c>
      <c r="C20" s="96">
        <f>C12+C17</f>
        <v>753.8</v>
      </c>
      <c r="D20" s="96">
        <f>D12+D17</f>
        <v>327.34900000000005</v>
      </c>
      <c r="E20" s="96">
        <f>E12</f>
        <v>0</v>
      </c>
    </row>
    <row r="23" spans="1:5" x14ac:dyDescent="0.25">
      <c r="C23" s="97"/>
      <c r="D23" s="97"/>
      <c r="E23" s="97"/>
    </row>
  </sheetData>
  <mergeCells count="2">
    <mergeCell ref="B3:E3"/>
    <mergeCell ref="B4:E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11" sqref="D11"/>
    </sheetView>
  </sheetViews>
  <sheetFormatPr defaultColWidth="9.140625" defaultRowHeight="15.75" x14ac:dyDescent="0.25"/>
  <cols>
    <col min="1" max="1" width="6.85546875" style="73" customWidth="1"/>
    <col min="2" max="2" width="39.5703125" style="73" customWidth="1"/>
    <col min="3" max="3" width="17.42578125" style="73" customWidth="1"/>
    <col min="4" max="4" width="13" style="73" customWidth="1"/>
    <col min="5" max="5" width="16.28515625" style="73" customWidth="1"/>
    <col min="6" max="256" width="9.140625" style="73"/>
    <col min="257" max="257" width="6.85546875" style="73" customWidth="1"/>
    <col min="258" max="258" width="39.5703125" style="73" customWidth="1"/>
    <col min="259" max="259" width="17.42578125" style="73" customWidth="1"/>
    <col min="260" max="260" width="13" style="73" customWidth="1"/>
    <col min="261" max="261" width="16.28515625" style="73" customWidth="1"/>
    <col min="262" max="512" width="9.140625" style="73"/>
    <col min="513" max="513" width="6.85546875" style="73" customWidth="1"/>
    <col min="514" max="514" width="39.5703125" style="73" customWidth="1"/>
    <col min="515" max="515" width="17.42578125" style="73" customWidth="1"/>
    <col min="516" max="516" width="13" style="73" customWidth="1"/>
    <col min="517" max="517" width="16.28515625" style="73" customWidth="1"/>
    <col min="518" max="768" width="9.140625" style="73"/>
    <col min="769" max="769" width="6.85546875" style="73" customWidth="1"/>
    <col min="770" max="770" width="39.5703125" style="73" customWidth="1"/>
    <col min="771" max="771" width="17.42578125" style="73" customWidth="1"/>
    <col min="772" max="772" width="13" style="73" customWidth="1"/>
    <col min="773" max="773" width="16.28515625" style="73" customWidth="1"/>
    <col min="774" max="1024" width="9.140625" style="73"/>
    <col min="1025" max="1025" width="6.85546875" style="73" customWidth="1"/>
    <col min="1026" max="1026" width="39.5703125" style="73" customWidth="1"/>
    <col min="1027" max="1027" width="17.42578125" style="73" customWidth="1"/>
    <col min="1028" max="1028" width="13" style="73" customWidth="1"/>
    <col min="1029" max="1029" width="16.28515625" style="73" customWidth="1"/>
    <col min="1030" max="1280" width="9.140625" style="73"/>
    <col min="1281" max="1281" width="6.85546875" style="73" customWidth="1"/>
    <col min="1282" max="1282" width="39.5703125" style="73" customWidth="1"/>
    <col min="1283" max="1283" width="17.42578125" style="73" customWidth="1"/>
    <col min="1284" max="1284" width="13" style="73" customWidth="1"/>
    <col min="1285" max="1285" width="16.28515625" style="73" customWidth="1"/>
    <col min="1286" max="1536" width="9.140625" style="73"/>
    <col min="1537" max="1537" width="6.85546875" style="73" customWidth="1"/>
    <col min="1538" max="1538" width="39.5703125" style="73" customWidth="1"/>
    <col min="1539" max="1539" width="17.42578125" style="73" customWidth="1"/>
    <col min="1540" max="1540" width="13" style="73" customWidth="1"/>
    <col min="1541" max="1541" width="16.28515625" style="73" customWidth="1"/>
    <col min="1542" max="1792" width="9.140625" style="73"/>
    <col min="1793" max="1793" width="6.85546875" style="73" customWidth="1"/>
    <col min="1794" max="1794" width="39.5703125" style="73" customWidth="1"/>
    <col min="1795" max="1795" width="17.42578125" style="73" customWidth="1"/>
    <col min="1796" max="1796" width="13" style="73" customWidth="1"/>
    <col min="1797" max="1797" width="16.28515625" style="73" customWidth="1"/>
    <col min="1798" max="2048" width="9.140625" style="73"/>
    <col min="2049" max="2049" width="6.85546875" style="73" customWidth="1"/>
    <col min="2050" max="2050" width="39.5703125" style="73" customWidth="1"/>
    <col min="2051" max="2051" width="17.42578125" style="73" customWidth="1"/>
    <col min="2052" max="2052" width="13" style="73" customWidth="1"/>
    <col min="2053" max="2053" width="16.28515625" style="73" customWidth="1"/>
    <col min="2054" max="2304" width="9.140625" style="73"/>
    <col min="2305" max="2305" width="6.85546875" style="73" customWidth="1"/>
    <col min="2306" max="2306" width="39.5703125" style="73" customWidth="1"/>
    <col min="2307" max="2307" width="17.42578125" style="73" customWidth="1"/>
    <col min="2308" max="2308" width="13" style="73" customWidth="1"/>
    <col min="2309" max="2309" width="16.28515625" style="73" customWidth="1"/>
    <col min="2310" max="2560" width="9.140625" style="73"/>
    <col min="2561" max="2561" width="6.85546875" style="73" customWidth="1"/>
    <col min="2562" max="2562" width="39.5703125" style="73" customWidth="1"/>
    <col min="2563" max="2563" width="17.42578125" style="73" customWidth="1"/>
    <col min="2564" max="2564" width="13" style="73" customWidth="1"/>
    <col min="2565" max="2565" width="16.28515625" style="73" customWidth="1"/>
    <col min="2566" max="2816" width="9.140625" style="73"/>
    <col min="2817" max="2817" width="6.85546875" style="73" customWidth="1"/>
    <col min="2818" max="2818" width="39.5703125" style="73" customWidth="1"/>
    <col min="2819" max="2819" width="17.42578125" style="73" customWidth="1"/>
    <col min="2820" max="2820" width="13" style="73" customWidth="1"/>
    <col min="2821" max="2821" width="16.28515625" style="73" customWidth="1"/>
    <col min="2822" max="3072" width="9.140625" style="73"/>
    <col min="3073" max="3073" width="6.85546875" style="73" customWidth="1"/>
    <col min="3074" max="3074" width="39.5703125" style="73" customWidth="1"/>
    <col min="3075" max="3075" width="17.42578125" style="73" customWidth="1"/>
    <col min="3076" max="3076" width="13" style="73" customWidth="1"/>
    <col min="3077" max="3077" width="16.28515625" style="73" customWidth="1"/>
    <col min="3078" max="3328" width="9.140625" style="73"/>
    <col min="3329" max="3329" width="6.85546875" style="73" customWidth="1"/>
    <col min="3330" max="3330" width="39.5703125" style="73" customWidth="1"/>
    <col min="3331" max="3331" width="17.42578125" style="73" customWidth="1"/>
    <col min="3332" max="3332" width="13" style="73" customWidth="1"/>
    <col min="3333" max="3333" width="16.28515625" style="73" customWidth="1"/>
    <col min="3334" max="3584" width="9.140625" style="73"/>
    <col min="3585" max="3585" width="6.85546875" style="73" customWidth="1"/>
    <col min="3586" max="3586" width="39.5703125" style="73" customWidth="1"/>
    <col min="3587" max="3587" width="17.42578125" style="73" customWidth="1"/>
    <col min="3588" max="3588" width="13" style="73" customWidth="1"/>
    <col min="3589" max="3589" width="16.28515625" style="73" customWidth="1"/>
    <col min="3590" max="3840" width="9.140625" style="73"/>
    <col min="3841" max="3841" width="6.85546875" style="73" customWidth="1"/>
    <col min="3842" max="3842" width="39.5703125" style="73" customWidth="1"/>
    <col min="3843" max="3843" width="17.42578125" style="73" customWidth="1"/>
    <col min="3844" max="3844" width="13" style="73" customWidth="1"/>
    <col min="3845" max="3845" width="16.28515625" style="73" customWidth="1"/>
    <col min="3846" max="4096" width="9.140625" style="73"/>
    <col min="4097" max="4097" width="6.85546875" style="73" customWidth="1"/>
    <col min="4098" max="4098" width="39.5703125" style="73" customWidth="1"/>
    <col min="4099" max="4099" width="17.42578125" style="73" customWidth="1"/>
    <col min="4100" max="4100" width="13" style="73" customWidth="1"/>
    <col min="4101" max="4101" width="16.28515625" style="73" customWidth="1"/>
    <col min="4102" max="4352" width="9.140625" style="73"/>
    <col min="4353" max="4353" width="6.85546875" style="73" customWidth="1"/>
    <col min="4354" max="4354" width="39.5703125" style="73" customWidth="1"/>
    <col min="4355" max="4355" width="17.42578125" style="73" customWidth="1"/>
    <col min="4356" max="4356" width="13" style="73" customWidth="1"/>
    <col min="4357" max="4357" width="16.28515625" style="73" customWidth="1"/>
    <col min="4358" max="4608" width="9.140625" style="73"/>
    <col min="4609" max="4609" width="6.85546875" style="73" customWidth="1"/>
    <col min="4610" max="4610" width="39.5703125" style="73" customWidth="1"/>
    <col min="4611" max="4611" width="17.42578125" style="73" customWidth="1"/>
    <col min="4612" max="4612" width="13" style="73" customWidth="1"/>
    <col min="4613" max="4613" width="16.28515625" style="73" customWidth="1"/>
    <col min="4614" max="4864" width="9.140625" style="73"/>
    <col min="4865" max="4865" width="6.85546875" style="73" customWidth="1"/>
    <col min="4866" max="4866" width="39.5703125" style="73" customWidth="1"/>
    <col min="4867" max="4867" width="17.42578125" style="73" customWidth="1"/>
    <col min="4868" max="4868" width="13" style="73" customWidth="1"/>
    <col min="4869" max="4869" width="16.28515625" style="73" customWidth="1"/>
    <col min="4870" max="5120" width="9.140625" style="73"/>
    <col min="5121" max="5121" width="6.85546875" style="73" customWidth="1"/>
    <col min="5122" max="5122" width="39.5703125" style="73" customWidth="1"/>
    <col min="5123" max="5123" width="17.42578125" style="73" customWidth="1"/>
    <col min="5124" max="5124" width="13" style="73" customWidth="1"/>
    <col min="5125" max="5125" width="16.28515625" style="73" customWidth="1"/>
    <col min="5126" max="5376" width="9.140625" style="73"/>
    <col min="5377" max="5377" width="6.85546875" style="73" customWidth="1"/>
    <col min="5378" max="5378" width="39.5703125" style="73" customWidth="1"/>
    <col min="5379" max="5379" width="17.42578125" style="73" customWidth="1"/>
    <col min="5380" max="5380" width="13" style="73" customWidth="1"/>
    <col min="5381" max="5381" width="16.28515625" style="73" customWidth="1"/>
    <col min="5382" max="5632" width="9.140625" style="73"/>
    <col min="5633" max="5633" width="6.85546875" style="73" customWidth="1"/>
    <col min="5634" max="5634" width="39.5703125" style="73" customWidth="1"/>
    <col min="5635" max="5635" width="17.42578125" style="73" customWidth="1"/>
    <col min="5636" max="5636" width="13" style="73" customWidth="1"/>
    <col min="5637" max="5637" width="16.28515625" style="73" customWidth="1"/>
    <col min="5638" max="5888" width="9.140625" style="73"/>
    <col min="5889" max="5889" width="6.85546875" style="73" customWidth="1"/>
    <col min="5890" max="5890" width="39.5703125" style="73" customWidth="1"/>
    <col min="5891" max="5891" width="17.42578125" style="73" customWidth="1"/>
    <col min="5892" max="5892" width="13" style="73" customWidth="1"/>
    <col min="5893" max="5893" width="16.28515625" style="73" customWidth="1"/>
    <col min="5894" max="6144" width="9.140625" style="73"/>
    <col min="6145" max="6145" width="6.85546875" style="73" customWidth="1"/>
    <col min="6146" max="6146" width="39.5703125" style="73" customWidth="1"/>
    <col min="6147" max="6147" width="17.42578125" style="73" customWidth="1"/>
    <col min="6148" max="6148" width="13" style="73" customWidth="1"/>
    <col min="6149" max="6149" width="16.28515625" style="73" customWidth="1"/>
    <col min="6150" max="6400" width="9.140625" style="73"/>
    <col min="6401" max="6401" width="6.85546875" style="73" customWidth="1"/>
    <col min="6402" max="6402" width="39.5703125" style="73" customWidth="1"/>
    <col min="6403" max="6403" width="17.42578125" style="73" customWidth="1"/>
    <col min="6404" max="6404" width="13" style="73" customWidth="1"/>
    <col min="6405" max="6405" width="16.28515625" style="73" customWidth="1"/>
    <col min="6406" max="6656" width="9.140625" style="73"/>
    <col min="6657" max="6657" width="6.85546875" style="73" customWidth="1"/>
    <col min="6658" max="6658" width="39.5703125" style="73" customWidth="1"/>
    <col min="6659" max="6659" width="17.42578125" style="73" customWidth="1"/>
    <col min="6660" max="6660" width="13" style="73" customWidth="1"/>
    <col min="6661" max="6661" width="16.28515625" style="73" customWidth="1"/>
    <col min="6662" max="6912" width="9.140625" style="73"/>
    <col min="6913" max="6913" width="6.85546875" style="73" customWidth="1"/>
    <col min="6914" max="6914" width="39.5703125" style="73" customWidth="1"/>
    <col min="6915" max="6915" width="17.42578125" style="73" customWidth="1"/>
    <col min="6916" max="6916" width="13" style="73" customWidth="1"/>
    <col min="6917" max="6917" width="16.28515625" style="73" customWidth="1"/>
    <col min="6918" max="7168" width="9.140625" style="73"/>
    <col min="7169" max="7169" width="6.85546875" style="73" customWidth="1"/>
    <col min="7170" max="7170" width="39.5703125" style="73" customWidth="1"/>
    <col min="7171" max="7171" width="17.42578125" style="73" customWidth="1"/>
    <col min="7172" max="7172" width="13" style="73" customWidth="1"/>
    <col min="7173" max="7173" width="16.28515625" style="73" customWidth="1"/>
    <col min="7174" max="7424" width="9.140625" style="73"/>
    <col min="7425" max="7425" width="6.85546875" style="73" customWidth="1"/>
    <col min="7426" max="7426" width="39.5703125" style="73" customWidth="1"/>
    <col min="7427" max="7427" width="17.42578125" style="73" customWidth="1"/>
    <col min="7428" max="7428" width="13" style="73" customWidth="1"/>
    <col min="7429" max="7429" width="16.28515625" style="73" customWidth="1"/>
    <col min="7430" max="7680" width="9.140625" style="73"/>
    <col min="7681" max="7681" width="6.85546875" style="73" customWidth="1"/>
    <col min="7682" max="7682" width="39.5703125" style="73" customWidth="1"/>
    <col min="7683" max="7683" width="17.42578125" style="73" customWidth="1"/>
    <col min="7684" max="7684" width="13" style="73" customWidth="1"/>
    <col min="7685" max="7685" width="16.28515625" style="73" customWidth="1"/>
    <col min="7686" max="7936" width="9.140625" style="73"/>
    <col min="7937" max="7937" width="6.85546875" style="73" customWidth="1"/>
    <col min="7938" max="7938" width="39.5703125" style="73" customWidth="1"/>
    <col min="7939" max="7939" width="17.42578125" style="73" customWidth="1"/>
    <col min="7940" max="7940" width="13" style="73" customWidth="1"/>
    <col min="7941" max="7941" width="16.28515625" style="73" customWidth="1"/>
    <col min="7942" max="8192" width="9.140625" style="73"/>
    <col min="8193" max="8193" width="6.85546875" style="73" customWidth="1"/>
    <col min="8194" max="8194" width="39.5703125" style="73" customWidth="1"/>
    <col min="8195" max="8195" width="17.42578125" style="73" customWidth="1"/>
    <col min="8196" max="8196" width="13" style="73" customWidth="1"/>
    <col min="8197" max="8197" width="16.28515625" style="73" customWidth="1"/>
    <col min="8198" max="8448" width="9.140625" style="73"/>
    <col min="8449" max="8449" width="6.85546875" style="73" customWidth="1"/>
    <col min="8450" max="8450" width="39.5703125" style="73" customWidth="1"/>
    <col min="8451" max="8451" width="17.42578125" style="73" customWidth="1"/>
    <col min="8452" max="8452" width="13" style="73" customWidth="1"/>
    <col min="8453" max="8453" width="16.28515625" style="73" customWidth="1"/>
    <col min="8454" max="8704" width="9.140625" style="73"/>
    <col min="8705" max="8705" width="6.85546875" style="73" customWidth="1"/>
    <col min="8706" max="8706" width="39.5703125" style="73" customWidth="1"/>
    <col min="8707" max="8707" width="17.42578125" style="73" customWidth="1"/>
    <col min="8708" max="8708" width="13" style="73" customWidth="1"/>
    <col min="8709" max="8709" width="16.28515625" style="73" customWidth="1"/>
    <col min="8710" max="8960" width="9.140625" style="73"/>
    <col min="8961" max="8961" width="6.85546875" style="73" customWidth="1"/>
    <col min="8962" max="8962" width="39.5703125" style="73" customWidth="1"/>
    <col min="8963" max="8963" width="17.42578125" style="73" customWidth="1"/>
    <col min="8964" max="8964" width="13" style="73" customWidth="1"/>
    <col min="8965" max="8965" width="16.28515625" style="73" customWidth="1"/>
    <col min="8966" max="9216" width="9.140625" style="73"/>
    <col min="9217" max="9217" width="6.85546875" style="73" customWidth="1"/>
    <col min="9218" max="9218" width="39.5703125" style="73" customWidth="1"/>
    <col min="9219" max="9219" width="17.42578125" style="73" customWidth="1"/>
    <col min="9220" max="9220" width="13" style="73" customWidth="1"/>
    <col min="9221" max="9221" width="16.28515625" style="73" customWidth="1"/>
    <col min="9222" max="9472" width="9.140625" style="73"/>
    <col min="9473" max="9473" width="6.85546875" style="73" customWidth="1"/>
    <col min="9474" max="9474" width="39.5703125" style="73" customWidth="1"/>
    <col min="9475" max="9475" width="17.42578125" style="73" customWidth="1"/>
    <col min="9476" max="9476" width="13" style="73" customWidth="1"/>
    <col min="9477" max="9477" width="16.28515625" style="73" customWidth="1"/>
    <col min="9478" max="9728" width="9.140625" style="73"/>
    <col min="9729" max="9729" width="6.85546875" style="73" customWidth="1"/>
    <col min="9730" max="9730" width="39.5703125" style="73" customWidth="1"/>
    <col min="9731" max="9731" width="17.42578125" style="73" customWidth="1"/>
    <col min="9732" max="9732" width="13" style="73" customWidth="1"/>
    <col min="9733" max="9733" width="16.28515625" style="73" customWidth="1"/>
    <col min="9734" max="9984" width="9.140625" style="73"/>
    <col min="9985" max="9985" width="6.85546875" style="73" customWidth="1"/>
    <col min="9986" max="9986" width="39.5703125" style="73" customWidth="1"/>
    <col min="9987" max="9987" width="17.42578125" style="73" customWidth="1"/>
    <col min="9988" max="9988" width="13" style="73" customWidth="1"/>
    <col min="9989" max="9989" width="16.28515625" style="73" customWidth="1"/>
    <col min="9990" max="10240" width="9.140625" style="73"/>
    <col min="10241" max="10241" width="6.85546875" style="73" customWidth="1"/>
    <col min="10242" max="10242" width="39.5703125" style="73" customWidth="1"/>
    <col min="10243" max="10243" width="17.42578125" style="73" customWidth="1"/>
    <col min="10244" max="10244" width="13" style="73" customWidth="1"/>
    <col min="10245" max="10245" width="16.28515625" style="73" customWidth="1"/>
    <col min="10246" max="10496" width="9.140625" style="73"/>
    <col min="10497" max="10497" width="6.85546875" style="73" customWidth="1"/>
    <col min="10498" max="10498" width="39.5703125" style="73" customWidth="1"/>
    <col min="10499" max="10499" width="17.42578125" style="73" customWidth="1"/>
    <col min="10500" max="10500" width="13" style="73" customWidth="1"/>
    <col min="10501" max="10501" width="16.28515625" style="73" customWidth="1"/>
    <col min="10502" max="10752" width="9.140625" style="73"/>
    <col min="10753" max="10753" width="6.85546875" style="73" customWidth="1"/>
    <col min="10754" max="10754" width="39.5703125" style="73" customWidth="1"/>
    <col min="10755" max="10755" width="17.42578125" style="73" customWidth="1"/>
    <col min="10756" max="10756" width="13" style="73" customWidth="1"/>
    <col min="10757" max="10757" width="16.28515625" style="73" customWidth="1"/>
    <col min="10758" max="11008" width="9.140625" style="73"/>
    <col min="11009" max="11009" width="6.85546875" style="73" customWidth="1"/>
    <col min="11010" max="11010" width="39.5703125" style="73" customWidth="1"/>
    <col min="11011" max="11011" width="17.42578125" style="73" customWidth="1"/>
    <col min="11012" max="11012" width="13" style="73" customWidth="1"/>
    <col min="11013" max="11013" width="16.28515625" style="73" customWidth="1"/>
    <col min="11014" max="11264" width="9.140625" style="73"/>
    <col min="11265" max="11265" width="6.85546875" style="73" customWidth="1"/>
    <col min="11266" max="11266" width="39.5703125" style="73" customWidth="1"/>
    <col min="11267" max="11267" width="17.42578125" style="73" customWidth="1"/>
    <col min="11268" max="11268" width="13" style="73" customWidth="1"/>
    <col min="11269" max="11269" width="16.28515625" style="73" customWidth="1"/>
    <col min="11270" max="11520" width="9.140625" style="73"/>
    <col min="11521" max="11521" width="6.85546875" style="73" customWidth="1"/>
    <col min="11522" max="11522" width="39.5703125" style="73" customWidth="1"/>
    <col min="11523" max="11523" width="17.42578125" style="73" customWidth="1"/>
    <col min="11524" max="11524" width="13" style="73" customWidth="1"/>
    <col min="11525" max="11525" width="16.28515625" style="73" customWidth="1"/>
    <col min="11526" max="11776" width="9.140625" style="73"/>
    <col min="11777" max="11777" width="6.85546875" style="73" customWidth="1"/>
    <col min="11778" max="11778" width="39.5703125" style="73" customWidth="1"/>
    <col min="11779" max="11779" width="17.42578125" style="73" customWidth="1"/>
    <col min="11780" max="11780" width="13" style="73" customWidth="1"/>
    <col min="11781" max="11781" width="16.28515625" style="73" customWidth="1"/>
    <col min="11782" max="12032" width="9.140625" style="73"/>
    <col min="12033" max="12033" width="6.85546875" style="73" customWidth="1"/>
    <col min="12034" max="12034" width="39.5703125" style="73" customWidth="1"/>
    <col min="12035" max="12035" width="17.42578125" style="73" customWidth="1"/>
    <col min="12036" max="12036" width="13" style="73" customWidth="1"/>
    <col min="12037" max="12037" width="16.28515625" style="73" customWidth="1"/>
    <col min="12038" max="12288" width="9.140625" style="73"/>
    <col min="12289" max="12289" width="6.85546875" style="73" customWidth="1"/>
    <col min="12290" max="12290" width="39.5703125" style="73" customWidth="1"/>
    <col min="12291" max="12291" width="17.42578125" style="73" customWidth="1"/>
    <col min="12292" max="12292" width="13" style="73" customWidth="1"/>
    <col min="12293" max="12293" width="16.28515625" style="73" customWidth="1"/>
    <col min="12294" max="12544" width="9.140625" style="73"/>
    <col min="12545" max="12545" width="6.85546875" style="73" customWidth="1"/>
    <col min="12546" max="12546" width="39.5703125" style="73" customWidth="1"/>
    <col min="12547" max="12547" width="17.42578125" style="73" customWidth="1"/>
    <col min="12548" max="12548" width="13" style="73" customWidth="1"/>
    <col min="12549" max="12549" width="16.28515625" style="73" customWidth="1"/>
    <col min="12550" max="12800" width="9.140625" style="73"/>
    <col min="12801" max="12801" width="6.85546875" style="73" customWidth="1"/>
    <col min="12802" max="12802" width="39.5703125" style="73" customWidth="1"/>
    <col min="12803" max="12803" width="17.42578125" style="73" customWidth="1"/>
    <col min="12804" max="12804" width="13" style="73" customWidth="1"/>
    <col min="12805" max="12805" width="16.28515625" style="73" customWidth="1"/>
    <col min="12806" max="13056" width="9.140625" style="73"/>
    <col min="13057" max="13057" width="6.85546875" style="73" customWidth="1"/>
    <col min="13058" max="13058" width="39.5703125" style="73" customWidth="1"/>
    <col min="13059" max="13059" width="17.42578125" style="73" customWidth="1"/>
    <col min="13060" max="13060" width="13" style="73" customWidth="1"/>
    <col min="13061" max="13061" width="16.28515625" style="73" customWidth="1"/>
    <col min="13062" max="13312" width="9.140625" style="73"/>
    <col min="13313" max="13313" width="6.85546875" style="73" customWidth="1"/>
    <col min="13314" max="13314" width="39.5703125" style="73" customWidth="1"/>
    <col min="13315" max="13315" width="17.42578125" style="73" customWidth="1"/>
    <col min="13316" max="13316" width="13" style="73" customWidth="1"/>
    <col min="13317" max="13317" width="16.28515625" style="73" customWidth="1"/>
    <col min="13318" max="13568" width="9.140625" style="73"/>
    <col min="13569" max="13569" width="6.85546875" style="73" customWidth="1"/>
    <col min="13570" max="13570" width="39.5703125" style="73" customWidth="1"/>
    <col min="13571" max="13571" width="17.42578125" style="73" customWidth="1"/>
    <col min="13572" max="13572" width="13" style="73" customWidth="1"/>
    <col min="13573" max="13573" width="16.28515625" style="73" customWidth="1"/>
    <col min="13574" max="13824" width="9.140625" style="73"/>
    <col min="13825" max="13825" width="6.85546875" style="73" customWidth="1"/>
    <col min="13826" max="13826" width="39.5703125" style="73" customWidth="1"/>
    <col min="13827" max="13827" width="17.42578125" style="73" customWidth="1"/>
    <col min="13828" max="13828" width="13" style="73" customWidth="1"/>
    <col min="13829" max="13829" width="16.28515625" style="73" customWidth="1"/>
    <col min="13830" max="14080" width="9.140625" style="73"/>
    <col min="14081" max="14081" width="6.85546875" style="73" customWidth="1"/>
    <col min="14082" max="14082" width="39.5703125" style="73" customWidth="1"/>
    <col min="14083" max="14083" width="17.42578125" style="73" customWidth="1"/>
    <col min="14084" max="14084" width="13" style="73" customWidth="1"/>
    <col min="14085" max="14085" width="16.28515625" style="73" customWidth="1"/>
    <col min="14086" max="14336" width="9.140625" style="73"/>
    <col min="14337" max="14337" width="6.85546875" style="73" customWidth="1"/>
    <col min="14338" max="14338" width="39.5703125" style="73" customWidth="1"/>
    <col min="14339" max="14339" width="17.42578125" style="73" customWidth="1"/>
    <col min="14340" max="14340" width="13" style="73" customWidth="1"/>
    <col min="14341" max="14341" width="16.28515625" style="73" customWidth="1"/>
    <col min="14342" max="14592" width="9.140625" style="73"/>
    <col min="14593" max="14593" width="6.85546875" style="73" customWidth="1"/>
    <col min="14594" max="14594" width="39.5703125" style="73" customWidth="1"/>
    <col min="14595" max="14595" width="17.42578125" style="73" customWidth="1"/>
    <col min="14596" max="14596" width="13" style="73" customWidth="1"/>
    <col min="14597" max="14597" width="16.28515625" style="73" customWidth="1"/>
    <col min="14598" max="14848" width="9.140625" style="73"/>
    <col min="14849" max="14849" width="6.85546875" style="73" customWidth="1"/>
    <col min="14850" max="14850" width="39.5703125" style="73" customWidth="1"/>
    <col min="14851" max="14851" width="17.42578125" style="73" customWidth="1"/>
    <col min="14852" max="14852" width="13" style="73" customWidth="1"/>
    <col min="14853" max="14853" width="16.28515625" style="73" customWidth="1"/>
    <col min="14854" max="15104" width="9.140625" style="73"/>
    <col min="15105" max="15105" width="6.85546875" style="73" customWidth="1"/>
    <col min="15106" max="15106" width="39.5703125" style="73" customWidth="1"/>
    <col min="15107" max="15107" width="17.42578125" style="73" customWidth="1"/>
    <col min="15108" max="15108" width="13" style="73" customWidth="1"/>
    <col min="15109" max="15109" width="16.28515625" style="73" customWidth="1"/>
    <col min="15110" max="15360" width="9.140625" style="73"/>
    <col min="15361" max="15361" width="6.85546875" style="73" customWidth="1"/>
    <col min="15362" max="15362" width="39.5703125" style="73" customWidth="1"/>
    <col min="15363" max="15363" width="17.42578125" style="73" customWidth="1"/>
    <col min="15364" max="15364" width="13" style="73" customWidth="1"/>
    <col min="15365" max="15365" width="16.28515625" style="73" customWidth="1"/>
    <col min="15366" max="15616" width="9.140625" style="73"/>
    <col min="15617" max="15617" width="6.85546875" style="73" customWidth="1"/>
    <col min="15618" max="15618" width="39.5703125" style="73" customWidth="1"/>
    <col min="15619" max="15619" width="17.42578125" style="73" customWidth="1"/>
    <col min="15620" max="15620" width="13" style="73" customWidth="1"/>
    <col min="15621" max="15621" width="16.28515625" style="73" customWidth="1"/>
    <col min="15622" max="15872" width="9.140625" style="73"/>
    <col min="15873" max="15873" width="6.85546875" style="73" customWidth="1"/>
    <col min="15874" max="15874" width="39.5703125" style="73" customWidth="1"/>
    <col min="15875" max="15875" width="17.42578125" style="73" customWidth="1"/>
    <col min="15876" max="15876" width="13" style="73" customWidth="1"/>
    <col min="15877" max="15877" width="16.28515625" style="73" customWidth="1"/>
    <col min="15878" max="16128" width="9.140625" style="73"/>
    <col min="16129" max="16129" width="6.85546875" style="73" customWidth="1"/>
    <col min="16130" max="16130" width="39.5703125" style="73" customWidth="1"/>
    <col min="16131" max="16131" width="17.42578125" style="73" customWidth="1"/>
    <col min="16132" max="16132" width="13" style="73" customWidth="1"/>
    <col min="16133" max="16133" width="16.28515625" style="73" customWidth="1"/>
    <col min="16134" max="16384" width="9.140625" style="73"/>
  </cols>
  <sheetData>
    <row r="1" spans="1:5" x14ac:dyDescent="0.25">
      <c r="B1" s="74"/>
      <c r="C1" s="74"/>
      <c r="D1" s="2"/>
      <c r="E1" s="75" t="s">
        <v>733</v>
      </c>
    </row>
    <row r="2" spans="1:5" x14ac:dyDescent="0.25">
      <c r="C2" s="2"/>
      <c r="E2" s="76"/>
    </row>
    <row r="3" spans="1:5" x14ac:dyDescent="0.25">
      <c r="B3" s="205" t="s">
        <v>717</v>
      </c>
      <c r="C3" s="205"/>
      <c r="D3" s="205"/>
      <c r="E3" s="205"/>
    </row>
    <row r="4" spans="1:5" ht="105" customHeight="1" x14ac:dyDescent="0.25">
      <c r="A4" s="77"/>
      <c r="B4" s="197" t="s">
        <v>1268</v>
      </c>
      <c r="C4" s="197"/>
      <c r="D4" s="197"/>
      <c r="E4" s="197"/>
    </row>
    <row r="5" spans="1:5" x14ac:dyDescent="0.25">
      <c r="C5" s="2"/>
    </row>
    <row r="6" spans="1:5" x14ac:dyDescent="0.25">
      <c r="C6" s="78"/>
      <c r="D6" s="78"/>
      <c r="E6" s="79" t="s">
        <v>1</v>
      </c>
    </row>
    <row r="7" spans="1:5" ht="31.5" x14ac:dyDescent="0.25">
      <c r="A7" s="80" t="s">
        <v>718</v>
      </c>
      <c r="B7" s="80" t="s">
        <v>719</v>
      </c>
      <c r="C7" s="80" t="s">
        <v>720</v>
      </c>
      <c r="D7" s="80" t="s">
        <v>1264</v>
      </c>
      <c r="E7" s="80" t="s">
        <v>37</v>
      </c>
    </row>
    <row r="8" spans="1:5" x14ac:dyDescent="0.25">
      <c r="A8" s="81" t="s">
        <v>721</v>
      </c>
      <c r="B8" s="82" t="s">
        <v>722</v>
      </c>
      <c r="C8" s="83">
        <v>41.8</v>
      </c>
      <c r="D8" s="83">
        <v>20</v>
      </c>
      <c r="E8" s="83">
        <f>D8/C8*100</f>
        <v>47.846889952153113</v>
      </c>
    </row>
    <row r="9" spans="1:5" s="35" customFormat="1" x14ac:dyDescent="0.25">
      <c r="A9" s="84" t="s">
        <v>723</v>
      </c>
      <c r="B9" s="85" t="s">
        <v>724</v>
      </c>
      <c r="C9" s="86">
        <v>237.7</v>
      </c>
      <c r="D9" s="86">
        <v>237.7</v>
      </c>
      <c r="E9" s="86">
        <f>D9/C9*100</f>
        <v>100</v>
      </c>
    </row>
    <row r="10" spans="1:5" s="35" customFormat="1" x14ac:dyDescent="0.25">
      <c r="A10" s="84" t="s">
        <v>725</v>
      </c>
      <c r="B10" s="88" t="s">
        <v>726</v>
      </c>
      <c r="C10" s="86">
        <v>84.375</v>
      </c>
      <c r="D10" s="86">
        <v>6.86</v>
      </c>
      <c r="E10" s="86">
        <f>D10/C10*100</f>
        <v>8.1303703703703718</v>
      </c>
    </row>
    <row r="11" spans="1:5" s="35" customFormat="1" x14ac:dyDescent="0.25">
      <c r="A11" s="84"/>
      <c r="B11" s="88"/>
      <c r="C11" s="86"/>
      <c r="D11" s="86"/>
      <c r="E11" s="86"/>
    </row>
    <row r="12" spans="1:5" x14ac:dyDescent="0.25">
      <c r="A12" s="89"/>
      <c r="B12" s="88"/>
      <c r="C12" s="90"/>
      <c r="D12" s="90"/>
      <c r="E12" s="90"/>
    </row>
    <row r="13" spans="1:5" x14ac:dyDescent="0.25">
      <c r="A13" s="84"/>
      <c r="B13" s="91"/>
      <c r="C13" s="92"/>
      <c r="D13" s="92"/>
      <c r="E13" s="92"/>
    </row>
    <row r="14" spans="1:5" x14ac:dyDescent="0.25">
      <c r="A14" s="84"/>
      <c r="B14" s="88"/>
      <c r="C14" s="86"/>
      <c r="D14" s="86"/>
      <c r="E14" s="86"/>
    </row>
    <row r="15" spans="1:5" x14ac:dyDescent="0.25">
      <c r="A15" s="84"/>
      <c r="B15" s="12"/>
      <c r="C15" s="86"/>
      <c r="D15" s="86"/>
      <c r="E15" s="86"/>
    </row>
    <row r="16" spans="1:5" x14ac:dyDescent="0.25">
      <c r="A16" s="84"/>
      <c r="B16" s="88"/>
      <c r="C16" s="90"/>
      <c r="D16" s="90"/>
      <c r="E16" s="90"/>
    </row>
    <row r="17" spans="1:5" x14ac:dyDescent="0.25">
      <c r="A17" s="93"/>
      <c r="B17" s="88"/>
      <c r="C17" s="92"/>
      <c r="D17" s="92"/>
      <c r="E17" s="92"/>
    </row>
    <row r="18" spans="1:5" x14ac:dyDescent="0.25">
      <c r="A18" s="91"/>
      <c r="B18" s="85"/>
      <c r="C18" s="86"/>
      <c r="D18" s="86"/>
      <c r="E18" s="86"/>
    </row>
    <row r="19" spans="1:5" x14ac:dyDescent="0.25">
      <c r="A19" s="94"/>
      <c r="B19" s="95" t="s">
        <v>727</v>
      </c>
      <c r="C19" s="96">
        <f>C8+C9+C10</f>
        <v>363.875</v>
      </c>
      <c r="D19" s="96">
        <f>D8+D9+D10</f>
        <v>264.56</v>
      </c>
      <c r="E19" s="96">
        <f>D19/C19*100</f>
        <v>72.706286499484719</v>
      </c>
    </row>
    <row r="22" spans="1:5" x14ac:dyDescent="0.25">
      <c r="C22" s="97"/>
      <c r="D22" s="97"/>
      <c r="E22" s="97"/>
    </row>
  </sheetData>
  <mergeCells count="2">
    <mergeCell ref="B3:E3"/>
    <mergeCell ref="B4:E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2024-08-08T05:31:13Z</dcterms:modified>
</cp:coreProperties>
</file>