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3040" windowHeight="9120"/>
  </bookViews>
  <sheets>
    <sheet name="приложение 6" sheetId="1" r:id="rId1"/>
  </sheets>
  <definedNames>
    <definedName name="_xlnm._FilterDatabase" localSheetId="0" hidden="1">'приложение 6'!$A$7:$F$475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63" i="1"/>
  <c r="F266" i="1"/>
  <c r="F267" i="1"/>
  <c r="F268" i="1"/>
  <c r="F38" i="1"/>
  <c r="F41" i="1"/>
  <c r="F42" i="1"/>
  <c r="F43" i="1"/>
  <c r="F246" i="1"/>
  <c r="F301" i="1"/>
  <c r="F308" i="1"/>
  <c r="F309" i="1"/>
  <c r="F310" i="1"/>
  <c r="F389" i="1" l="1"/>
  <c r="F414" i="1"/>
  <c r="F247" i="1"/>
  <c r="F351" i="1"/>
  <c r="F352" i="1"/>
  <c r="F356" i="1"/>
  <c r="F357" i="1"/>
  <c r="F358" i="1"/>
  <c r="F295" i="1"/>
  <c r="F318" i="1"/>
  <c r="F325" i="1"/>
  <c r="F326" i="1"/>
  <c r="F327" i="1"/>
  <c r="F209" i="1" l="1"/>
  <c r="F210" i="1"/>
  <c r="F174" i="1"/>
  <c r="F200" i="1"/>
  <c r="F202" i="1"/>
  <c r="F9" i="1"/>
  <c r="F18" i="1"/>
  <c r="F35" i="1"/>
  <c r="F37" i="1"/>
  <c r="F96" i="1"/>
  <c r="F99" i="1"/>
  <c r="F103" i="1"/>
  <c r="F104" i="1"/>
</calcChain>
</file>

<file path=xl/sharedStrings.xml><?xml version="1.0" encoding="utf-8"?>
<sst xmlns="http://schemas.openxmlformats.org/spreadsheetml/2006/main" count="2050" uniqueCount="449">
  <si>
    <t>Приложение 6</t>
  </si>
  <si>
    <t>Чаа-Хольского кожууна Республики Тыва</t>
  </si>
  <si>
    <t>на 2026 год и плановый период 2027 и 2028 годов</t>
  </si>
  <si>
    <t>Распределение бюджетных ассигнований по разделам, подразделам, целевым статьям (государственным программам и непрограммным направлениям деятельности), группам и подгруппам видов расходов классификации расходов бюджета муниципального района "Чаа-Хольский кожуун Республики Тыва" на 2026 год</t>
  </si>
  <si>
    <t>(тыс. рублей)</t>
  </si>
  <si>
    <t>Наименование</t>
  </si>
  <si>
    <t>Рз</t>
  </si>
  <si>
    <t>Пр</t>
  </si>
  <si>
    <t>ЦСР</t>
  </si>
  <si>
    <t>ВР</t>
  </si>
  <si>
    <t>Сумма 2026 год</t>
  </si>
  <si>
    <t>ВСЕГО РАСХОДОВ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</si>
  <si>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</si>
  <si>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</si>
  <si>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</si>
  <si>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</si>
  <si>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7800000000</t>
  </si>
  <si>
    <t>78.0.00.00000</t>
  </si>
  <si>
    <t>7860000000</t>
  </si>
  <si>
    <t>78.6.00.00000</t>
  </si>
  <si>
    <t>Председатель Администрации Чаа-Хольского кожууна Республики Тыва</t>
  </si>
  <si>
    <t>78.6.00.00111</t>
  </si>
  <si>
    <t>Расходы на выплаты персоналу государственных (муниципальных) органов</t>
  </si>
  <si>
    <t>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</si>
  <si>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</si>
  <si>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</si>
  <si>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</si>
  <si>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</si>
  <si>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</si>
  <si>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</si>
  <si>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</si>
  <si>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</si>
  <si>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7900000000</t>
  </si>
  <si>
    <t>79.0.00.00000</t>
  </si>
  <si>
    <t>7960000000</t>
  </si>
  <si>
    <t>79.6.00.00000</t>
  </si>
  <si>
    <t>Председатель Хурала представителей Чаа-Хольского кожууна Республики Тыва</t>
  </si>
  <si>
    <t>79.6.00.00111</t>
  </si>
  <si>
    <t>Депутаты Хурала представителей Чаа-Хольского кожууна Республики Тыва</t>
  </si>
  <si>
    <t>79.6.00.00112</t>
  </si>
  <si>
    <t>Расходы на выплаты персоналу казенных учреждений</t>
  </si>
  <si>
    <t>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</si>
  <si>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</si>
  <si>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</si>
  <si>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</si>
  <si>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</si>
  <si>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Аппарат Хурала представителей Чаа-Хольского кожууна Республики Тыва</t>
  </si>
  <si>
    <t>79.6.00.00193</t>
  </si>
  <si>
    <t>Иные закупки товаров, работ и услуг для обеспечения государственных (муниципальных) нужд</t>
  </si>
  <si>
    <t>240</t>
  </si>
  <si>
    <t>Закупка товаров, работ и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</si>
  <si>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</si>
  <si>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</si>
  <si>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</si>
  <si>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</si>
  <si>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</si>
  <si>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Расходы на выплаты по оплате труда работников Аппарата Администрации Чаа-Хольского кожууна Республики Тыва</t>
  </si>
  <si>
    <t>78.6.00.00113</t>
  </si>
  <si>
    <t>Обеспечение функционирования Аппарата Администрации Чаа-Хольского кожууна Республики Тыва</t>
  </si>
  <si>
    <t>78.6.00.00193</t>
  </si>
  <si>
    <t>Закупка энергетических ресурсов</t>
  </si>
  <si>
    <t>247</t>
  </si>
  <si>
    <t>Уплата налогов, сборов и иных платежей</t>
  </si>
  <si>
    <t>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</si>
  <si>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</si>
  <si>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</si>
  <si>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</si>
  <si>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</si>
  <si>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Судебная система</t>
  </si>
  <si>
    <t>05</t>
  </si>
  <si>
    <t>9200000000</t>
  </si>
  <si>
    <t>92.0.00.00000</t>
  </si>
  <si>
    <t>Закупка товаров, работ и услуг для обеспечения государственных (муниципальных) нужд</t>
  </si>
  <si>
    <t>92.0.00.51200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</si>
  <si>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</si>
  <si>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</si>
  <si>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8900000000</t>
  </si>
  <si>
    <t>89.0.00.00000</t>
  </si>
  <si>
    <t>8910000000</t>
  </si>
  <si>
    <t>89.1.00.00000</t>
  </si>
  <si>
    <t>Расходы на выплаты по оплате труда работников финансового органа Чаа-Хольского кожууна</t>
  </si>
  <si>
    <t>89.1.00.00110</t>
  </si>
  <si>
    <t>Расходы на обеспечение функций финансового органа Чаа-Хольского кожууна</t>
  </si>
  <si>
    <t>89.1.00.00190</t>
  </si>
  <si>
    <t>9300000000</t>
  </si>
  <si>
    <t>93.0.00.00000</t>
  </si>
  <si>
    <t>9360000000</t>
  </si>
  <si>
    <t>93.6.00.00000</t>
  </si>
  <si>
    <t>Председатель Контрольно-счетной палаты Чаа-Хольского кожууна Республики Тыва и его инспектор</t>
  </si>
  <si>
    <t>93.6.00.00111</t>
  </si>
  <si>
    <t>Расходы на обеспечение функций контрольно-счетной палаты муниципального района "Чаа-Хольский кожуун Республики Тыва"</t>
  </si>
  <si>
    <t>93.6.00.00190</t>
  </si>
  <si>
    <t>Обеспечение проведения выборов и референдумов</t>
  </si>
  <si>
    <t>07</t>
  </si>
  <si>
    <t>9400000000</t>
  </si>
  <si>
    <t>94.0.00.00000</t>
  </si>
  <si>
    <t>9450000000</t>
  </si>
  <si>
    <t>94.5.00.00000</t>
  </si>
  <si>
    <t>Аппарат Территориальной Избирательной комиссии Чаа-Хольского кожууна Республики Тыва</t>
  </si>
  <si>
    <t>94.5.00.00192</t>
  </si>
  <si>
    <t>Специальные расходы</t>
  </si>
  <si>
    <t>880</t>
  </si>
  <si>
    <t>Резервные фонды</t>
  </si>
  <si>
    <t>11</t>
  </si>
  <si>
    <t>9700000000</t>
  </si>
  <si>
    <t>97.0.00.00000</t>
  </si>
  <si>
    <t>9750000000</t>
  </si>
  <si>
    <t>97.5.00.00000</t>
  </si>
  <si>
    <t>Резервный фонд Чаа-Хольского кожууна Республики Тыва</t>
  </si>
  <si>
    <t>97.5.04.00000</t>
  </si>
  <si>
    <t>Резервные средства</t>
  </si>
  <si>
    <t>870</t>
  </si>
  <si>
    <t>Другие общегосударственные вопросы</t>
  </si>
  <si>
    <t>13</t>
  </si>
  <si>
    <t>1100000000</t>
  </si>
  <si>
    <t>11.0.00.00000</t>
  </si>
  <si>
    <t>1130000000</t>
  </si>
  <si>
    <t>11.3.00.00000</t>
  </si>
  <si>
    <t>11.3.00.00211</t>
  </si>
  <si>
    <t>2700000000</t>
  </si>
  <si>
    <t>27.0.00.00000</t>
  </si>
  <si>
    <t>2700200000</t>
  </si>
  <si>
    <t>27.0.02.00000</t>
  </si>
  <si>
    <t>Реализация мероприятий программы "Обеспечение деятельности органов местного самоуправления на 2019-2022 годы"</t>
  </si>
  <si>
    <t>27.0.02.03600</t>
  </si>
  <si>
    <t>Уплата иных платежей</t>
  </si>
  <si>
    <t>853</t>
  </si>
  <si>
    <t>Осуществление государственных полномочий по созданию, организации и обеспечению деятельности административных комиссий</t>
  </si>
  <si>
    <t>97.0.00.76130</t>
  </si>
  <si>
    <t>НАЦИОНАЛЬНАЯ ОБОРОНА</t>
  </si>
  <si>
    <t>Мобилизационная и вневойсковая подготовка</t>
  </si>
  <si>
    <t>9900000000</t>
  </si>
  <si>
    <t>99.0.00.00000</t>
  </si>
  <si>
    <t>9990000000</t>
  </si>
  <si>
    <t>99.9.00.00000</t>
  </si>
  <si>
    <t>Осуществление первичного воинского учета на территориях, где отсутствуют военные комиссариаты</t>
  </si>
  <si>
    <t>99.9.00.51180</t>
  </si>
  <si>
    <t>Субвенции</t>
  </si>
  <si>
    <t>530</t>
  </si>
  <si>
    <t>НАЦИОНАЛЬНАЯ БЕЗОПАСНОСТЬ И ПРАВООХРАНИТЕЛЬНАЯ ДЕЯТЕЛЬНОСТЬ</t>
  </si>
  <si>
    <t>Гражданская оборона</t>
  </si>
  <si>
    <t>09</t>
  </si>
  <si>
    <t>7700000000</t>
  </si>
  <si>
    <t>77.0.00.00000</t>
  </si>
  <si>
    <t>Мероприятия по предупреждению и ликвидации последствий чрезвычайных ситуаций и стихийных бедствий</t>
  </si>
  <si>
    <t>77.0.00.20020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</si>
  <si>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</si>
  <si>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</si>
  <si>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0300000000</t>
  </si>
  <si>
    <t>03.0.00.00000</t>
  </si>
  <si>
    <t>03.0.00.20230</t>
  </si>
  <si>
    <t>НАЦИОНАЛЬНАЯ ЭКОНОМИКА</t>
  </si>
  <si>
    <t>Сельское хозяйство и рыболовство</t>
  </si>
  <si>
    <t>1800000000</t>
  </si>
  <si>
    <t>18.0.00.00000</t>
  </si>
  <si>
    <t>1810000000</t>
  </si>
  <si>
    <t>18.1.00.00000</t>
  </si>
  <si>
    <t>18.1.00.00190</t>
  </si>
  <si>
    <t>1840000000</t>
  </si>
  <si>
    <t>18.4.00.00000</t>
  </si>
  <si>
    <t>18.4.00.76140</t>
  </si>
  <si>
    <t>8920000000</t>
  </si>
  <si>
    <t>89.2.00.00000</t>
  </si>
  <si>
    <t>Расходы на выплаты по оплате труда работников сельскохозяйственного отдела администрации Чаа-Хольского кожууна</t>
  </si>
  <si>
    <t>89.2.00.00110</t>
  </si>
  <si>
    <t>89.2.00.00190</t>
  </si>
  <si>
    <t>Дорожное хозяйство (дорожные фонды)</t>
  </si>
  <si>
    <t>0400000000</t>
  </si>
  <si>
    <t>04.0.00.00000</t>
  </si>
  <si>
    <t>0405500000</t>
  </si>
  <si>
    <t>04.0.55.00000</t>
  </si>
  <si>
    <t>04.0.55.05000</t>
  </si>
  <si>
    <t>Другие вопросы в области национальной экономики</t>
  </si>
  <si>
    <t>12</t>
  </si>
  <si>
    <t>0600000000</t>
  </si>
  <si>
    <t>06.0.00.00000</t>
  </si>
  <si>
    <t>0610000000</t>
  </si>
  <si>
    <t>06.1.00.00000</t>
  </si>
  <si>
    <t>06.1.00.73200</t>
  </si>
  <si>
    <t>06.1.00.75200</t>
  </si>
  <si>
    <t>2000000000</t>
  </si>
  <si>
    <t>20.0.00.00000</t>
  </si>
  <si>
    <t>2020000000</t>
  </si>
  <si>
    <t>20.2.00.00000</t>
  </si>
  <si>
    <t>2020100000</t>
  </si>
  <si>
    <t>20.2.01.00000</t>
  </si>
  <si>
    <t>Реализация мероприятий программы "Поддержка и развитие малого и среднего предпринимательства в Чаа-Хольском кожууне на 2017-2020 годы"</t>
  </si>
  <si>
    <t>20.2.01.L5270</t>
  </si>
  <si>
    <t>2600000000</t>
  </si>
  <si>
    <t>26.0.00.00000</t>
  </si>
  <si>
    <t>2600200000</t>
  </si>
  <si>
    <t>26.0.02.00000</t>
  </si>
  <si>
    <t>Реализация меропрриятий программы "Развитие земельно-имущественных отношений на территории муниципального района "Чаа-Хольский кожуун Республики Тыва" на 2019-2021 годы"</t>
  </si>
  <si>
    <t>26.0.02.02600</t>
  </si>
  <si>
    <t>ЖИЛИЩНО-КОММУНАЛЬНОЕ ХОЗЯЙСТВО</t>
  </si>
  <si>
    <t>Коммунальное хозяйство</t>
  </si>
  <si>
    <t>0500000000</t>
  </si>
  <si>
    <t>05.0.00.00000</t>
  </si>
  <si>
    <t>0540000000</t>
  </si>
  <si>
    <t>05.4.00.00000</t>
  </si>
  <si>
    <t>Реализация мероприятий подпрограммы "Комплексное развитие и модернизация систем коммунальной инфраструктуры Чаа-Хольского кожууна"</t>
  </si>
  <si>
    <t>05.4.00.00350</t>
  </si>
  <si>
    <t>0550000000</t>
  </si>
  <si>
    <t>05.5.00.00000</t>
  </si>
  <si>
    <t>Реализация мероприятий подпрограммы "Снабжение населения Чаа-Хольского кожууна чистой водопроводной водой"</t>
  </si>
  <si>
    <t>05.5.00.75030</t>
  </si>
  <si>
    <t>1900000000</t>
  </si>
  <si>
    <t>19.0.00.00000</t>
  </si>
  <si>
    <t>1930000000</t>
  </si>
  <si>
    <t>19.3.00.00000</t>
  </si>
  <si>
    <t>1930400000</t>
  </si>
  <si>
    <t>19.3.04.00000</t>
  </si>
  <si>
    <t>Субсидии на возмещение убытков, связанных с применением государственных регулируемых цен на электрическую энергию, тепловую энергию и водоснабжение, вырабатываемыми муниципальными организациями коммунального комплекса, понесенных в процессе выработки</t>
  </si>
  <si>
    <t>19.3.04.75010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</si>
  <si>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</si>
  <si>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</si>
  <si>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</si>
  <si>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</si>
  <si>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</si>
  <si>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Субсидии на благоустройство сельских территорий в рамках реализации государственной программы "Комплексное развитие сельских территорий"</t>
  </si>
  <si>
    <t>18.3.00.L5760</t>
  </si>
  <si>
    <t>2800000000</t>
  </si>
  <si>
    <t>28.0.00.00000</t>
  </si>
  <si>
    <t>280И200000</t>
  </si>
  <si>
    <t>28.0.И2.00000</t>
  </si>
  <si>
    <t>Субсидии на реализацию программ формирования современной городской среды</t>
  </si>
  <si>
    <t>28.0.И2.55550</t>
  </si>
  <si>
    <t>6000000000</t>
  </si>
  <si>
    <t>60.0.00.00000</t>
  </si>
  <si>
    <t>6000700000</t>
  </si>
  <si>
    <t>60.0.07.00000</t>
  </si>
  <si>
    <t>Реализация мероприятий по благоустройству с.Чаа-Холь</t>
  </si>
  <si>
    <t>60.0.07.01100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</si>
  <si>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</si>
  <si>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</si>
  <si>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</si>
  <si>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</si>
  <si>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Реализация мероприятий подпрограммы "О дополнительных мерах по борьбе с туберкулезом в Чаа-Хольском кожууне"</t>
  </si>
  <si>
    <t>06.0.00.73200</t>
  </si>
  <si>
    <t>Субсидии бюджетным учреждениям</t>
  </si>
  <si>
    <t>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</si>
  <si>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</si>
  <si>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</si>
  <si>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1110000000</t>
  </si>
  <si>
    <t>11.1.00.00000</t>
  </si>
  <si>
    <t>Реализация мерпориятий подпрограммы "Развитие дошкольного образования" за счет местного бюджета</t>
  </si>
  <si>
    <t>11.1.00.00590</t>
  </si>
  <si>
    <t>Реализация мерпориятий подпрограммы "Развитие дошкольного образования" за счет субвенции</t>
  </si>
  <si>
    <t>11.1.00.76020</t>
  </si>
  <si>
    <t>Реализация мерпориятий подпрограммы "Развитие дошкольного образования" учебные расходы</t>
  </si>
  <si>
    <t>11.1.00.7602У</t>
  </si>
  <si>
    <t>Общее образование</t>
  </si>
  <si>
    <t>1120000000</t>
  </si>
  <si>
    <t>11.2.00.00000</t>
  </si>
  <si>
    <t>Реализация мерпориятий подпрограммы "Развитие общего образования" за счет местного бюджета</t>
  </si>
  <si>
    <t>11.2.00.00590</t>
  </si>
  <si>
    <t>Иные межбюджетные трансферты на организацию бесплатного питания отдельным категориям учащихся государственных и муниципальных образовательных учреждениях Республики Тыва</t>
  </si>
  <si>
    <t>11.2.00.75150</t>
  </si>
  <si>
    <t>Реализация мерпориятий подпрограммы "Развитие общего образования" за счет субвенции</t>
  </si>
  <si>
    <t>11.2.00.76020</t>
  </si>
  <si>
    <t>Реализация мерпориятий подпрограммы "Развитие общего образования" учебные расходы</t>
  </si>
  <si>
    <t>11.2.00.7602У</t>
  </si>
  <si>
    <t>Бесплатное питание учащихся</t>
  </si>
  <si>
    <t>11.2.00.L3040</t>
  </si>
  <si>
    <t>112Ю600000</t>
  </si>
  <si>
    <t>11.2.Ю6.00000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</si>
  <si>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</t>
  </si>
  <si>
    <t>11.2.Ю6.50500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</si>
  <si>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</si>
  <si>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11.2.Ю6.53030</t>
  </si>
  <si>
    <t>1140000000</t>
  </si>
  <si>
    <t>11.4.00.00000</t>
  </si>
  <si>
    <t>Реализация мерпориятий подпрограммы "Развитие системы оценки качества образования и информационной прозрачности системы образования"</t>
  </si>
  <si>
    <t>11.4.00.07290</t>
  </si>
  <si>
    <t>1160000000</t>
  </si>
  <si>
    <t>11.6.00.00000</t>
  </si>
  <si>
    <t>Реализация мерпориятий подпрограммы "Безопасность образовательных организаций"</t>
  </si>
  <si>
    <t>11.6.00.07290</t>
  </si>
  <si>
    <t>11А0000000</t>
  </si>
  <si>
    <t>11.А.00.00000</t>
  </si>
  <si>
    <t>11АЮ600000</t>
  </si>
  <si>
    <t>11.А.Ю6.00000</t>
  </si>
  <si>
    <t>Субсидии местным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</si>
  <si>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11.А.Ю6.51790</t>
  </si>
  <si>
    <t>Дополнительное образование детей</t>
  </si>
  <si>
    <t>0800000000</t>
  </si>
  <si>
    <t>08.0.00.00000</t>
  </si>
  <si>
    <t>0840000000</t>
  </si>
  <si>
    <t>08.4.00.00000</t>
  </si>
  <si>
    <t>Реализация мероприятий подпрограммы "Обеспечение первичных мер пожарной безопасности в учреждения культуры и искусства в Чаа-Хольском кожууне на 2018-2020 годы"</t>
  </si>
  <si>
    <t>08.4.00.44100</t>
  </si>
  <si>
    <t>0850000000</t>
  </si>
  <si>
    <t>08.5.00.00000</t>
  </si>
  <si>
    <t>Реализация мероприятий подпрограммы "Развитие искусства и поддержка юных дарований Чаа-Хольского кожууна"</t>
  </si>
  <si>
    <t>08.5.00.44100</t>
  </si>
  <si>
    <t>Молодежная политика</t>
  </si>
  <si>
    <t>1150000000</t>
  </si>
  <si>
    <t>11.5.00.00000</t>
  </si>
  <si>
    <t>1150600000</t>
  </si>
  <si>
    <t>11.5.06.00000</t>
  </si>
  <si>
    <t>Реализация подпрограммы "Отдых и оздоровление детей"</t>
  </si>
  <si>
    <t>11.5.06.75040</t>
  </si>
  <si>
    <t>Другие вопросы в области образования</t>
  </si>
  <si>
    <t>1190000000</t>
  </si>
  <si>
    <t>11.9.00.00000</t>
  </si>
  <si>
    <t>Расходы на выплаты персоналу в рамках мероприятий подпрограммы "Обеспечение деятельности централизованной бухгалтерии управления образования администрации Чаа-Хольского кожууна"</t>
  </si>
  <si>
    <t>11.9.00.00110</t>
  </si>
  <si>
    <t>Реализация мероприятий подпрограммы "Обеспечение деятельности централизованной бухгалтерии управления образования администрации Чаа-Хольского кожууна"</t>
  </si>
  <si>
    <t>11.9.00.00190</t>
  </si>
  <si>
    <t>8930000000</t>
  </si>
  <si>
    <t>89.3.00.00000</t>
  </si>
  <si>
    <t>Расходы на выплаты по оплате труда начальника управления образования администрации Чаа-Хольского кожууна</t>
  </si>
  <si>
    <t>89.3.00.00110</t>
  </si>
  <si>
    <t>Субвенции местным бюджетам на содержание специалистов, осуществляющих переданные полномочия Республики Тыва по опеке и попечительству</t>
  </si>
  <si>
    <t>89.3.00.76170</t>
  </si>
  <si>
    <t>Осуществление государственных полномочий по созданию, организации и обеспечению деятельности комиссий по делам несовершеннолетних</t>
  </si>
  <si>
    <t>97.0.00.76100</t>
  </si>
  <si>
    <t>КУЛЬТУРА, КИНЕМАТОГРАФИЯ</t>
  </si>
  <si>
    <t>08</t>
  </si>
  <si>
    <t>Культура</t>
  </si>
  <si>
    <t>0810000000</t>
  </si>
  <si>
    <t>08.1.00.00000</t>
  </si>
  <si>
    <t>0810100000</t>
  </si>
  <si>
    <t>08.1.01.00000</t>
  </si>
  <si>
    <t>Реализация мероприятий подпрограммы "Развитие культурно-досуговой деятельности Чаа-Хольского кожууна на 2018-2020 годы"</t>
  </si>
  <si>
    <t>08.1.01.44100</t>
  </si>
  <si>
    <t>0820000000</t>
  </si>
  <si>
    <t>08.2.00.00000</t>
  </si>
  <si>
    <t>0820100000</t>
  </si>
  <si>
    <t>08.2.01.00000</t>
  </si>
  <si>
    <t>Реализация мероприятий подпрограммы "Развитие туризма в Чаа-Хольском кожууне на 2018-2020 годы"</t>
  </si>
  <si>
    <t>08.2.01.44100</t>
  </si>
  <si>
    <t>0830000000</t>
  </si>
  <si>
    <t>08.3.00.00000</t>
  </si>
  <si>
    <t>Реализация мероприятий подпрограммы "Развитие библиотечного дела в Чаа-Хольском кожууне на 2018-2020 годы"</t>
  </si>
  <si>
    <t>08.3.00.44100</t>
  </si>
  <si>
    <t>Другие вопросы в области культуры, кинематографии</t>
  </si>
  <si>
    <t>0890000000</t>
  </si>
  <si>
    <t>08.9.00.00000</t>
  </si>
  <si>
    <t>Расходы на выплаты персоналу в рамках подпрограммы "Повышение эффективности управления финансами системы культуры в бюджетных учреждениях Чаа-Хольского кожууна Республики Тыва на 2018-2020 годы"</t>
  </si>
  <si>
    <t>08.9.00.00110</t>
  </si>
  <si>
    <t>+</t>
  </si>
  <si>
    <t>Реализация мероприятий подпрограммы "Повышение эффективности управления финансами системы культуры в бюджетных учреждениях Чаа-Хольского кожууна Республики Тыва на 2018-2020 годы"</t>
  </si>
  <si>
    <t>08.9.00.00190</t>
  </si>
  <si>
    <t>8940000000</t>
  </si>
  <si>
    <t>89.4.00.00000</t>
  </si>
  <si>
    <t>Расходы на выплаты по оплате труда начальника управления культуры и искусства администрации Чаа-Хольского кожууна</t>
  </si>
  <si>
    <t>89.4.00.00110</t>
  </si>
  <si>
    <t>СОЦИАЛЬНАЯ ПОЛИТИКА</t>
  </si>
  <si>
    <t>Социальное обеспечение населения</t>
  </si>
  <si>
    <t>0100000000</t>
  </si>
  <si>
    <t>01.0.00.00000</t>
  </si>
  <si>
    <t>0120000000</t>
  </si>
  <si>
    <t>01.2.00.00000</t>
  </si>
  <si>
    <t>Субвенции на оплату жилищно-коммунальных услуг отдельным категориям граждан</t>
  </si>
  <si>
    <t>01.2.00.52500</t>
  </si>
  <si>
    <t>Социальное обеспечение и иные выплаты населению</t>
  </si>
  <si>
    <t>300</t>
  </si>
  <si>
    <t>0130000000</t>
  </si>
  <si>
    <t>01.3.00.00000</t>
  </si>
  <si>
    <t>0130100000</t>
  </si>
  <si>
    <t>01.3.01.00000</t>
  </si>
  <si>
    <t>Осуществление переданных органам местного самоуправления полномочий в области социальной поддержки ветеранов труда и труженников тыла</t>
  </si>
  <si>
    <t>01.3.01.76060</t>
  </si>
  <si>
    <t>0160000000</t>
  </si>
  <si>
    <t>01.6.00.00000</t>
  </si>
  <si>
    <t>Осуществление переданных органам местного самоуправления полномочий по предоставлению гражданам субсидий на оплату жилых помещений и коммунальных услуг</t>
  </si>
  <si>
    <t>01.6.00.76030</t>
  </si>
  <si>
    <t>0170000000</t>
  </si>
  <si>
    <t>01.7.00.00000</t>
  </si>
  <si>
    <t>0170300000</t>
  </si>
  <si>
    <t>01.7.03.00000</t>
  </si>
  <si>
    <t>Субвенции на реализацию ЗРТ "О погребении и похоронном деле в Республике Тыва"</t>
  </si>
  <si>
    <t>01.7.03.76120</t>
  </si>
  <si>
    <t>8700000000</t>
  </si>
  <si>
    <t>87.0.00.00000</t>
  </si>
  <si>
    <t>8720000000</t>
  </si>
  <si>
    <t>87.2.00.00000</t>
  </si>
  <si>
    <t>Льготы педагогическим работникам по жилищно-коммунальным услугам</t>
  </si>
  <si>
    <t>87.2.00.76040</t>
  </si>
  <si>
    <t>8800000000</t>
  </si>
  <si>
    <t>88.0.00.00000</t>
  </si>
  <si>
    <t>8820000000</t>
  </si>
  <si>
    <t>88.2.00.00000</t>
  </si>
  <si>
    <t>Льготы сельским специалистам культуры по жилищно-коммунальным услугам</t>
  </si>
  <si>
    <t>88.2.00.76040</t>
  </si>
  <si>
    <t>Охрана семьи и детства</t>
  </si>
  <si>
    <t>Субвенции местным бюджетам на компенсационную выплату в виде компенсации расходов на приобретение одежды для посещения учебных занятий, а также спортивной формы для обучающихся в муниципальной или государственной общеобразовательной организации, в том числе на дому (за исключением организаций для детей-сирот, детей, оставшихся без родителей), необходимых обучающимся к началу учебного года</t>
  </si>
  <si>
    <t>01.2.00.08909</t>
  </si>
  <si>
    <t>Субвенции местным бюджетам на осуществление переданных органам местного самуправления полномочий Республики Тыва в области социальной поддержки, в части компенсационной выплаты в виде частичной компенсации расходов на питание детей из многодетных семей, обучающихся в общеобразовательных организациях</t>
  </si>
  <si>
    <t>01.2.01.7621Д</t>
  </si>
  <si>
    <t>Иные межбюджетные трансферты местным бюджетам на компенсацию части родителькой платы участников специальной военной операции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</si>
  <si>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11.1.01.77200</t>
  </si>
  <si>
    <t>1110100000</t>
  </si>
  <si>
    <t>11.1.01.00000</t>
  </si>
  <si>
    <t>Субвенции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</si>
  <si>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11.1.01.76090</t>
  </si>
  <si>
    <t>1600000000</t>
  </si>
  <si>
    <t>16.0.00.00000</t>
  </si>
  <si>
    <t>1640000000</t>
  </si>
  <si>
    <t>16.4.00.00000</t>
  </si>
  <si>
    <t>Реализация мероприятий программы "Обеспечение жильем молодых семей в Чаа-Хольском кожууне Республики Тыва на 2016-2020 годы"</t>
  </si>
  <si>
    <t>16.4.00.L4970</t>
  </si>
  <si>
    <t>Социальные выплаты гражданам, кроме публичных нормативных социальных выплат</t>
  </si>
  <si>
    <t>320</t>
  </si>
  <si>
    <t>Субсидии гражданам на приобретение жилья</t>
  </si>
  <si>
    <t>322</t>
  </si>
  <si>
    <t>Субвенции на выплаты денежных средств на содержание детей в семьях опекунов (попечителей), в приемных семьях и вознаграждения, причитающегося приемным родителям</t>
  </si>
  <si>
    <t>89.3.00.76180</t>
  </si>
  <si>
    <t>Пособия, компенсации и иные социальные выплаты гражданам, кроме публичных нормативных обязательств</t>
  </si>
  <si>
    <t>321</t>
  </si>
  <si>
    <t>Другие вопросы в области социальной политики</t>
  </si>
  <si>
    <t>0110000000</t>
  </si>
  <si>
    <t>01.1.00.00000</t>
  </si>
  <si>
    <t>Осуществление переданных органам местного самоуправления полномочий в области организации предоставления гражданам субсидий на оплату жилых помещений и коммунальных услуг</t>
  </si>
  <si>
    <t>01.1.00.76040</t>
  </si>
  <si>
    <t>8950000000</t>
  </si>
  <si>
    <t>89.5.00.00000</t>
  </si>
  <si>
    <t>89.5.00.00110</t>
  </si>
  <si>
    <t>Расходы на обеспечение функций управления труда и социального развития администрации Чаа-Хольского кожууна</t>
  </si>
  <si>
    <t>89.5.00.00190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</si>
  <si>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</si>
  <si>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</si>
  <si>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</si>
  <si>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0900000000</t>
  </si>
  <si>
    <t>09.0.00.00000</t>
  </si>
  <si>
    <t>0920000000</t>
  </si>
  <si>
    <t>09.2.00.00000</t>
  </si>
  <si>
    <t>Межбюджетные трансферты</t>
  </si>
  <si>
    <t>09.2.00.70010</t>
  </si>
  <si>
    <t>Дотации</t>
  </si>
  <si>
    <t>510</t>
  </si>
  <si>
    <t>Дотации на выравнивание бюджетной обеспеченности</t>
  </si>
  <si>
    <t>511</t>
  </si>
  <si>
    <t>9710000000</t>
  </si>
  <si>
    <t>97.1.00.00000</t>
  </si>
  <si>
    <t>9710200000</t>
  </si>
  <si>
    <t>97.1.02.00000</t>
  </si>
  <si>
    <t>Дотации на выравнивание бюджетной обеспеченности сельским поселениям</t>
  </si>
  <si>
    <t>97.1.02.76010</t>
  </si>
  <si>
    <t>Прочие межбюджетные трансферты общего характера</t>
  </si>
  <si>
    <t>97.0.00.07650</t>
  </si>
  <si>
    <t>Иные межбюджетные трансферты</t>
  </si>
  <si>
    <t>540</t>
  </si>
  <si>
    <t>Межбюджетные трансферты бюджетам сельских поселений на оплату коммунальных услуг</t>
  </si>
  <si>
    <t>97.0.00.75020</t>
  </si>
  <si>
    <t>Межбюджетные трансферты бюджетам сельских поселений, расположенных в труднодоступных населенных пунктах</t>
  </si>
  <si>
    <t>97.0.00.75060</t>
  </si>
  <si>
    <t>к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</si>
</sst>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&gt;=500]#\ ##0.;[Red][&lt;=-500]\-#\ ##0.;#\ ##0."/>
    <numFmt numFmtId="165" formatCode="00"/>
    <numFmt numFmtId="166" formatCode="[&gt;=500]#.#.;[Red][&lt;=-500]\-#.#.;#.##"/>
    <numFmt numFmtId="167" formatCode="[&gt;=500]#.##.;[Red][&lt;=-500]\-#.##.;#.###"/>
    <numFmt numFmtId="168" formatCode="[&gt;=500]#.###.;[Red][&lt;=-500]\-#.###.;#.####"/>
  </numFmts>
  <fonts count="4">
    <font>
      <sz val="11"/>
      <color indexed="8"/>
      <name val="Calibri"/>
      <charset val="134"/>
      <scheme val="minor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b/>
      <sz val="10"/>
      <color rgb="FFFFFFFF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/>
    </xf>
    <xf numFmtId="168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475"/>
  <sheetViews>
    <sheetView tabSelected="1" zoomScale="85" zoomScaleNormal="85" workbookViewId="0">
      <selection activeCell="A5" sqref="A5:F5"/>
    </sheetView>
  </sheetViews>
  <sheetFormatPr defaultColWidth="9" defaultRowHeight="15"/>
  <cols>
    <col min="1" max="1" width="52.5703125" customWidth="1"/>
    <col min="2" max="2" width="5.5703125" customWidth="1"/>
    <col min="3" max="3" width="6.140625" customWidth="1"/>
    <col min="4" max="4" width="16" customWidth="1"/>
    <col min="5" max="5" width="6" customWidth="1"/>
    <col min="6" max="6" width="18.42578125" customWidth="1"/>
  </cols>
  <sheetData>
    <row r="1" spans="1:6">
      <c r="F1" s="1" t="s">
        <v>0</v>
      </c>
    </row>
    <row r="2" spans="1:6">
      <c r="F2" s="1" t="s">
        <v>448</v>
      </c>
    </row>
    <row r="3" spans="1:6">
      <c r="F3" s="1" t="s">
        <v>1</v>
      </c>
    </row>
    <row r="4" spans="1:6">
      <c r="F4" s="1" t="s">
        <v>2</v>
      </c>
    </row>
    <row r="5" spans="1:6" ht="74.25" customHeight="1">
      <c r="A5" s="19" t="s">
        <v>3</v>
      </c>
      <c r="B5" s="19"/>
      <c r="C5" s="19"/>
      <c r="D5" s="19"/>
      <c r="E5" s="19"/>
      <c r="F5" s="19"/>
    </row>
    <row r="6" spans="1:6">
      <c r="A6" s="2"/>
      <c r="B6" s="2"/>
      <c r="C6" s="2"/>
      <c r="D6" s="2"/>
      <c r="E6" s="2"/>
      <c r="F6" s="3" t="s">
        <v>4</v>
      </c>
    </row>
    <row r="7" spans="1:6" ht="26.25" customHeight="1">
      <c r="A7" s="4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 ht="26.25" customHeight="1">
      <c r="A8" s="5" t="s">
        <v>11</v>
      </c>
      <c r="B8" s="6"/>
      <c r="C8" s="6"/>
      <c r="D8" s="6"/>
      <c r="E8" s="6"/>
      <c r="F8" s="18">
        <f>630985.7-1000-500-70-50-450-250-45.6-400-50-50-55.12175-887+573.123+470+1877.599</f>
        <v>630098.70024999999</v>
      </c>
    </row>
    <row r="9" spans="1:6" ht="15" customHeight="1">
      <c r="A9" s="7" t="s">
        <v>12</v>
      </c>
      <c r="B9" s="8" t="s">
        <v>13</v>
      </c>
      <c r="C9" s="8"/>
      <c r="D9" s="8"/>
      <c r="E9" s="8"/>
      <c r="F9" s="14">
        <f>62592.7-70-50</f>
        <v>62472.7</v>
      </c>
    </row>
    <row r="10" spans="1:6" ht="39" customHeight="1">
      <c r="A10" s="9" t="s">
        <v>14</v>
      </c>
      <c r="B10" s="10" t="s">
        <v>13</v>
      </c>
      <c r="C10" s="11" t="s">
        <v>15</v>
      </c>
      <c r="D10" s="10"/>
      <c r="E10" s="10"/>
      <c r="F10" s="17">
        <v>1625.06899</v>
      </c>
    </row>
    <row r="11" spans="1:6" ht="15" hidden="1" customHeight="1">
      <c r="A11" s="13" t="s">
        <v>16</v>
      </c>
      <c r="B11" s="10" t="s">
        <v>13</v>
      </c>
      <c r="C11" s="11" t="s">
        <v>15</v>
      </c>
      <c r="D11" s="10" t="s">
        <v>17</v>
      </c>
      <c r="E11" s="10"/>
      <c r="F11" s="12">
        <v>1625068.99</v>
      </c>
    </row>
    <row r="12" spans="1:6" ht="15" hidden="1" customHeight="1">
      <c r="A12" s="13" t="s">
        <v>18</v>
      </c>
      <c r="B12" s="10" t="s">
        <v>13</v>
      </c>
      <c r="C12" s="11" t="s">
        <v>15</v>
      </c>
      <c r="D12" s="10" t="s">
        <v>19</v>
      </c>
      <c r="E12" s="10"/>
      <c r="F12" s="12">
        <v>1625068.99</v>
      </c>
    </row>
    <row r="13" spans="1:6" ht="26.25" customHeight="1">
      <c r="A13" s="13" t="s">
        <v>20</v>
      </c>
      <c r="B13" s="10" t="s">
        <v>13</v>
      </c>
      <c r="C13" s="11" t="s">
        <v>15</v>
      </c>
      <c r="D13" s="10" t="s">
        <v>21</v>
      </c>
      <c r="E13" s="10"/>
      <c r="F13" s="17">
        <v>1625.06899</v>
      </c>
    </row>
    <row r="14" spans="1:6" ht="26.25" customHeight="1">
      <c r="A14" s="13" t="s">
        <v>22</v>
      </c>
      <c r="B14" s="10" t="s">
        <v>13</v>
      </c>
      <c r="C14" s="11" t="s">
        <v>15</v>
      </c>
      <c r="D14" s="10" t="s">
        <v>21</v>
      </c>
      <c r="E14" s="10" t="s">
        <v>23</v>
      </c>
      <c r="F14" s="17">
        <v>1625.06899</v>
      </c>
    </row>
    <row r="15" spans="1:6" ht="26.25" customHeight="1">
      <c r="A15" s="13" t="s">
        <v>24</v>
      </c>
      <c r="B15" s="10" t="s">
        <v>13</v>
      </c>
      <c r="C15" s="11" t="s">
        <v>15</v>
      </c>
      <c r="D15" s="10" t="s">
        <v>21</v>
      </c>
      <c r="E15" s="10" t="s">
        <v>25</v>
      </c>
      <c r="F15" s="17">
        <v>1186.68894</v>
      </c>
    </row>
    <row r="16" spans="1:6" ht="39" customHeight="1">
      <c r="A16" s="13" t="s">
        <v>26</v>
      </c>
      <c r="B16" s="10" t="s">
        <v>13</v>
      </c>
      <c r="C16" s="11" t="s">
        <v>15</v>
      </c>
      <c r="D16" s="10" t="s">
        <v>21</v>
      </c>
      <c r="E16" s="10" t="s">
        <v>27</v>
      </c>
      <c r="F16" s="17">
        <v>80</v>
      </c>
    </row>
    <row r="17" spans="1:6" ht="51.75" customHeight="1">
      <c r="A17" s="13" t="s">
        <v>28</v>
      </c>
      <c r="B17" s="10" t="s">
        <v>13</v>
      </c>
      <c r="C17" s="11" t="s">
        <v>15</v>
      </c>
      <c r="D17" s="10" t="s">
        <v>21</v>
      </c>
      <c r="E17" s="10" t="s">
        <v>29</v>
      </c>
      <c r="F17" s="17">
        <v>358.38004999999998</v>
      </c>
    </row>
    <row r="18" spans="1:6" ht="51.75" customHeight="1">
      <c r="A18" s="9" t="s">
        <v>30</v>
      </c>
      <c r="B18" s="10" t="s">
        <v>13</v>
      </c>
      <c r="C18" s="11" t="s">
        <v>31</v>
      </c>
      <c r="D18" s="10"/>
      <c r="E18" s="10"/>
      <c r="F18" s="17">
        <f>4989.82031-50</f>
        <v>4939.8203100000001</v>
      </c>
    </row>
    <row r="19" spans="1:6" ht="15" hidden="1" customHeight="1">
      <c r="A19" s="13" t="s">
        <v>32</v>
      </c>
      <c r="B19" s="10" t="s">
        <v>13</v>
      </c>
      <c r="C19" s="11" t="s">
        <v>31</v>
      </c>
      <c r="D19" s="10" t="s">
        <v>33</v>
      </c>
      <c r="E19" s="10"/>
      <c r="F19" s="12">
        <v>4989820.3099999996</v>
      </c>
    </row>
    <row r="20" spans="1:6" ht="15" hidden="1" customHeight="1">
      <c r="A20" s="13" t="s">
        <v>34</v>
      </c>
      <c r="B20" s="10" t="s">
        <v>13</v>
      </c>
      <c r="C20" s="11" t="s">
        <v>31</v>
      </c>
      <c r="D20" s="10" t="s">
        <v>35</v>
      </c>
      <c r="E20" s="10"/>
      <c r="F20" s="12">
        <v>4989820.3099999996</v>
      </c>
    </row>
    <row r="21" spans="1:6" ht="26.25" customHeight="1">
      <c r="A21" s="13" t="s">
        <v>36</v>
      </c>
      <c r="B21" s="10" t="s">
        <v>13</v>
      </c>
      <c r="C21" s="11" t="s">
        <v>31</v>
      </c>
      <c r="D21" s="10" t="s">
        <v>37</v>
      </c>
      <c r="E21" s="10"/>
      <c r="F21" s="17">
        <v>2825.6858099999999</v>
      </c>
    </row>
    <row r="22" spans="1:6" ht="26.25" customHeight="1">
      <c r="A22" s="13" t="s">
        <v>22</v>
      </c>
      <c r="B22" s="10" t="s">
        <v>13</v>
      </c>
      <c r="C22" s="11" t="s">
        <v>31</v>
      </c>
      <c r="D22" s="10" t="s">
        <v>37</v>
      </c>
      <c r="E22" s="10" t="s">
        <v>23</v>
      </c>
      <c r="F22" s="17">
        <v>2825.6858099999999</v>
      </c>
    </row>
    <row r="23" spans="1:6" ht="26.25" customHeight="1">
      <c r="A23" s="13" t="s">
        <v>24</v>
      </c>
      <c r="B23" s="10" t="s">
        <v>13</v>
      </c>
      <c r="C23" s="11" t="s">
        <v>31</v>
      </c>
      <c r="D23" s="10" t="s">
        <v>37</v>
      </c>
      <c r="E23" s="10" t="s">
        <v>25</v>
      </c>
      <c r="F23" s="17">
        <v>2170.2656000000002</v>
      </c>
    </row>
    <row r="24" spans="1:6" ht="51.75" customHeight="1">
      <c r="A24" s="13" t="s">
        <v>28</v>
      </c>
      <c r="B24" s="10" t="s">
        <v>13</v>
      </c>
      <c r="C24" s="11" t="s">
        <v>31</v>
      </c>
      <c r="D24" s="10" t="s">
        <v>37</v>
      </c>
      <c r="E24" s="10" t="s">
        <v>29</v>
      </c>
      <c r="F24" s="17">
        <v>655.42021</v>
      </c>
    </row>
    <row r="25" spans="1:6" ht="26.25" customHeight="1">
      <c r="A25" s="13" t="s">
        <v>38</v>
      </c>
      <c r="B25" s="10" t="s">
        <v>13</v>
      </c>
      <c r="C25" s="11" t="s">
        <v>31</v>
      </c>
      <c r="D25" s="10" t="s">
        <v>39</v>
      </c>
      <c r="E25" s="10"/>
      <c r="F25" s="17">
        <v>1865.1344999999999</v>
      </c>
    </row>
    <row r="26" spans="1:6" ht="26.25" customHeight="1">
      <c r="A26" s="13" t="s">
        <v>40</v>
      </c>
      <c r="B26" s="10" t="s">
        <v>13</v>
      </c>
      <c r="C26" s="11" t="s">
        <v>31</v>
      </c>
      <c r="D26" s="10" t="s">
        <v>39</v>
      </c>
      <c r="E26" s="10" t="s">
        <v>41</v>
      </c>
      <c r="F26" s="15">
        <v>426.79559999999998</v>
      </c>
    </row>
    <row r="27" spans="1:6" ht="15" customHeight="1">
      <c r="A27" s="13" t="s">
        <v>42</v>
      </c>
      <c r="B27" s="10" t="s">
        <v>13</v>
      </c>
      <c r="C27" s="11" t="s">
        <v>31</v>
      </c>
      <c r="D27" s="10" t="s">
        <v>39</v>
      </c>
      <c r="E27" s="10" t="s">
        <v>43</v>
      </c>
      <c r="F27" s="17">
        <v>327.8</v>
      </c>
    </row>
    <row r="28" spans="1:6" ht="39" customHeight="1">
      <c r="A28" s="13" t="s">
        <v>44</v>
      </c>
      <c r="B28" s="10" t="s">
        <v>13</v>
      </c>
      <c r="C28" s="11" t="s">
        <v>31</v>
      </c>
      <c r="D28" s="10" t="s">
        <v>39</v>
      </c>
      <c r="E28" s="10" t="s">
        <v>45</v>
      </c>
      <c r="F28" s="15">
        <v>98.995599999999996</v>
      </c>
    </row>
    <row r="29" spans="1:6" ht="26.25" customHeight="1">
      <c r="A29" s="13" t="s">
        <v>22</v>
      </c>
      <c r="B29" s="10" t="s">
        <v>13</v>
      </c>
      <c r="C29" s="11" t="s">
        <v>31</v>
      </c>
      <c r="D29" s="10" t="s">
        <v>39</v>
      </c>
      <c r="E29" s="10" t="s">
        <v>23</v>
      </c>
      <c r="F29" s="17">
        <v>1438.3389</v>
      </c>
    </row>
    <row r="30" spans="1:6" ht="26.25" customHeight="1">
      <c r="A30" s="13" t="s">
        <v>24</v>
      </c>
      <c r="B30" s="10" t="s">
        <v>13</v>
      </c>
      <c r="C30" s="11" t="s">
        <v>31</v>
      </c>
      <c r="D30" s="10" t="s">
        <v>39</v>
      </c>
      <c r="E30" s="10" t="s">
        <v>25</v>
      </c>
      <c r="F30" s="17">
        <v>1104.7149999999999</v>
      </c>
    </row>
    <row r="31" spans="1:6" ht="51.75" customHeight="1">
      <c r="A31" s="13" t="s">
        <v>28</v>
      </c>
      <c r="B31" s="10" t="s">
        <v>13</v>
      </c>
      <c r="C31" s="11" t="s">
        <v>31</v>
      </c>
      <c r="D31" s="10" t="s">
        <v>39</v>
      </c>
      <c r="E31" s="10" t="s">
        <v>29</v>
      </c>
      <c r="F31" s="15">
        <v>333.62389999999999</v>
      </c>
    </row>
    <row r="32" spans="1:6" ht="26.25" customHeight="1">
      <c r="A32" s="13" t="s">
        <v>46</v>
      </c>
      <c r="B32" s="10" t="s">
        <v>13</v>
      </c>
      <c r="C32" s="11" t="s">
        <v>31</v>
      </c>
      <c r="D32" s="10" t="s">
        <v>47</v>
      </c>
      <c r="E32" s="10"/>
      <c r="F32" s="17">
        <v>299</v>
      </c>
    </row>
    <row r="33" spans="1:6" ht="26.25" customHeight="1">
      <c r="A33" s="13" t="s">
        <v>22</v>
      </c>
      <c r="B33" s="10" t="s">
        <v>13</v>
      </c>
      <c r="C33" s="11" t="s">
        <v>31</v>
      </c>
      <c r="D33" s="10" t="s">
        <v>47</v>
      </c>
      <c r="E33" s="10" t="s">
        <v>23</v>
      </c>
      <c r="F33" s="17">
        <v>60</v>
      </c>
    </row>
    <row r="34" spans="1:6" ht="39" customHeight="1">
      <c r="A34" s="13" t="s">
        <v>26</v>
      </c>
      <c r="B34" s="10" t="s">
        <v>13</v>
      </c>
      <c r="C34" s="11" t="s">
        <v>31</v>
      </c>
      <c r="D34" s="10" t="s">
        <v>47</v>
      </c>
      <c r="E34" s="10" t="s">
        <v>27</v>
      </c>
      <c r="F34" s="17">
        <v>60</v>
      </c>
    </row>
    <row r="35" spans="1:6" ht="39" customHeight="1">
      <c r="A35" s="13" t="s">
        <v>48</v>
      </c>
      <c r="B35" s="10" t="s">
        <v>13</v>
      </c>
      <c r="C35" s="11" t="s">
        <v>31</v>
      </c>
      <c r="D35" s="10" t="s">
        <v>47</v>
      </c>
      <c r="E35" s="10" t="s">
        <v>49</v>
      </c>
      <c r="F35" s="17">
        <f>239-50</f>
        <v>189</v>
      </c>
    </row>
    <row r="36" spans="1:6" ht="26.25" customHeight="1">
      <c r="A36" s="13" t="s">
        <v>50</v>
      </c>
      <c r="B36" s="10" t="s">
        <v>13</v>
      </c>
      <c r="C36" s="11" t="s">
        <v>31</v>
      </c>
      <c r="D36" s="10" t="s">
        <v>47</v>
      </c>
      <c r="E36" s="10" t="s">
        <v>51</v>
      </c>
      <c r="F36" s="17">
        <v>52</v>
      </c>
    </row>
    <row r="37" spans="1:6" ht="15" customHeight="1">
      <c r="A37" s="13" t="s">
        <v>52</v>
      </c>
      <c r="B37" s="10" t="s">
        <v>13</v>
      </c>
      <c r="C37" s="11" t="s">
        <v>31</v>
      </c>
      <c r="D37" s="10" t="s">
        <v>47</v>
      </c>
      <c r="E37" s="10" t="s">
        <v>53</v>
      </c>
      <c r="F37" s="17">
        <f>187-50</f>
        <v>137</v>
      </c>
    </row>
    <row r="38" spans="1:6" ht="51.75" customHeight="1">
      <c r="A38" s="9" t="s">
        <v>54</v>
      </c>
      <c r="B38" s="10" t="s">
        <v>13</v>
      </c>
      <c r="C38" s="11" t="s">
        <v>55</v>
      </c>
      <c r="D38" s="10"/>
      <c r="E38" s="10"/>
      <c r="F38" s="17">
        <f>24541.16449+470</f>
        <v>25011.164489999999</v>
      </c>
    </row>
    <row r="39" spans="1:6" ht="15" hidden="1" customHeight="1">
      <c r="A39" s="13" t="s">
        <v>16</v>
      </c>
      <c r="B39" s="10" t="s">
        <v>13</v>
      </c>
      <c r="C39" s="11" t="s">
        <v>55</v>
      </c>
      <c r="D39" s="10" t="s">
        <v>17</v>
      </c>
      <c r="E39" s="10"/>
      <c r="F39" s="12">
        <v>24541164.489999998</v>
      </c>
    </row>
    <row r="40" spans="1:6" ht="15" hidden="1" customHeight="1">
      <c r="A40" s="13" t="s">
        <v>18</v>
      </c>
      <c r="B40" s="10" t="s">
        <v>13</v>
      </c>
      <c r="C40" s="11" t="s">
        <v>55</v>
      </c>
      <c r="D40" s="10" t="s">
        <v>19</v>
      </c>
      <c r="E40" s="10"/>
      <c r="F40" s="12">
        <v>24541164.489999998</v>
      </c>
    </row>
    <row r="41" spans="1:6" ht="39" customHeight="1">
      <c r="A41" s="13" t="s">
        <v>56</v>
      </c>
      <c r="B41" s="10" t="s">
        <v>13</v>
      </c>
      <c r="C41" s="11" t="s">
        <v>55</v>
      </c>
      <c r="D41" s="10" t="s">
        <v>57</v>
      </c>
      <c r="E41" s="10"/>
      <c r="F41" s="17">
        <f>21228.26619+470</f>
        <v>21698.266189999998</v>
      </c>
    </row>
    <row r="42" spans="1:6" ht="26.25" customHeight="1">
      <c r="A42" s="13" t="s">
        <v>22</v>
      </c>
      <c r="B42" s="10" t="s">
        <v>13</v>
      </c>
      <c r="C42" s="11" t="s">
        <v>55</v>
      </c>
      <c r="D42" s="10" t="s">
        <v>57</v>
      </c>
      <c r="E42" s="10" t="s">
        <v>23</v>
      </c>
      <c r="F42" s="17">
        <f>21228.26619+470</f>
        <v>21698.266189999998</v>
      </c>
    </row>
    <row r="43" spans="1:6" ht="26.25" customHeight="1">
      <c r="A43" s="13" t="s">
        <v>24</v>
      </c>
      <c r="B43" s="10" t="s">
        <v>13</v>
      </c>
      <c r="C43" s="11" t="s">
        <v>55</v>
      </c>
      <c r="D43" s="10" t="s">
        <v>57</v>
      </c>
      <c r="E43" s="10" t="s">
        <v>25</v>
      </c>
      <c r="F43" s="17">
        <f>16304.35192+470</f>
        <v>16774.351920000001</v>
      </c>
    </row>
    <row r="44" spans="1:6" ht="51.75" customHeight="1">
      <c r="A44" s="13" t="s">
        <v>28</v>
      </c>
      <c r="B44" s="10" t="s">
        <v>13</v>
      </c>
      <c r="C44" s="11" t="s">
        <v>55</v>
      </c>
      <c r="D44" s="10" t="s">
        <v>57</v>
      </c>
      <c r="E44" s="10" t="s">
        <v>29</v>
      </c>
      <c r="F44" s="17">
        <v>4923.9142700000002</v>
      </c>
    </row>
    <row r="45" spans="1:6" ht="39" customHeight="1">
      <c r="A45" s="13" t="s">
        <v>58</v>
      </c>
      <c r="B45" s="10" t="s">
        <v>13</v>
      </c>
      <c r="C45" s="11" t="s">
        <v>55</v>
      </c>
      <c r="D45" s="10" t="s">
        <v>59</v>
      </c>
      <c r="E45" s="10"/>
      <c r="F45" s="17">
        <v>3312.8982999999998</v>
      </c>
    </row>
    <row r="46" spans="1:6" ht="39" customHeight="1">
      <c r="A46" s="13" t="s">
        <v>48</v>
      </c>
      <c r="B46" s="10" t="s">
        <v>13</v>
      </c>
      <c r="C46" s="11" t="s">
        <v>55</v>
      </c>
      <c r="D46" s="10" t="s">
        <v>59</v>
      </c>
      <c r="E46" s="10" t="s">
        <v>49</v>
      </c>
      <c r="F46" s="17">
        <v>3058.8982999999998</v>
      </c>
    </row>
    <row r="47" spans="1:6" ht="26.25" customHeight="1">
      <c r="A47" s="13" t="s">
        <v>50</v>
      </c>
      <c r="B47" s="10" t="s">
        <v>13</v>
      </c>
      <c r="C47" s="11" t="s">
        <v>55</v>
      </c>
      <c r="D47" s="10" t="s">
        <v>59</v>
      </c>
      <c r="E47" s="10" t="s">
        <v>51</v>
      </c>
      <c r="F47" s="17">
        <v>443.8</v>
      </c>
    </row>
    <row r="48" spans="1:6" ht="15" customHeight="1">
      <c r="A48" s="13" t="s">
        <v>52</v>
      </c>
      <c r="B48" s="10" t="s">
        <v>13</v>
      </c>
      <c r="C48" s="11" t="s">
        <v>55</v>
      </c>
      <c r="D48" s="10" t="s">
        <v>59</v>
      </c>
      <c r="E48" s="10" t="s">
        <v>53</v>
      </c>
      <c r="F48" s="17">
        <v>543.79999999999995</v>
      </c>
    </row>
    <row r="49" spans="1:6" ht="15" customHeight="1">
      <c r="A49" s="13" t="s">
        <v>60</v>
      </c>
      <c r="B49" s="10" t="s">
        <v>13</v>
      </c>
      <c r="C49" s="11" t="s">
        <v>55</v>
      </c>
      <c r="D49" s="10" t="s">
        <v>59</v>
      </c>
      <c r="E49" s="10" t="s">
        <v>61</v>
      </c>
      <c r="F49" s="17">
        <v>2071.2982999999999</v>
      </c>
    </row>
    <row r="50" spans="1:6" ht="15" customHeight="1">
      <c r="A50" s="13" t="s">
        <v>62</v>
      </c>
      <c r="B50" s="10" t="s">
        <v>13</v>
      </c>
      <c r="C50" s="11" t="s">
        <v>55</v>
      </c>
      <c r="D50" s="10" t="s">
        <v>59</v>
      </c>
      <c r="E50" s="10" t="s">
        <v>63</v>
      </c>
      <c r="F50" s="17">
        <v>254</v>
      </c>
    </row>
    <row r="51" spans="1:6" ht="26.25" customHeight="1">
      <c r="A51" s="13" t="s">
        <v>64</v>
      </c>
      <c r="B51" s="10" t="s">
        <v>13</v>
      </c>
      <c r="C51" s="11" t="s">
        <v>55</v>
      </c>
      <c r="D51" s="10" t="s">
        <v>59</v>
      </c>
      <c r="E51" s="10" t="s">
        <v>65</v>
      </c>
      <c r="F51" s="17">
        <v>189</v>
      </c>
    </row>
    <row r="52" spans="1:6" ht="15" customHeight="1">
      <c r="A52" s="13" t="s">
        <v>66</v>
      </c>
      <c r="B52" s="10" t="s">
        <v>13</v>
      </c>
      <c r="C52" s="11" t="s">
        <v>55</v>
      </c>
      <c r="D52" s="10" t="s">
        <v>59</v>
      </c>
      <c r="E52" s="10" t="s">
        <v>67</v>
      </c>
      <c r="F52" s="17">
        <v>65</v>
      </c>
    </row>
    <row r="53" spans="1:6" ht="15" customHeight="1">
      <c r="A53" s="9" t="s">
        <v>68</v>
      </c>
      <c r="B53" s="10" t="s">
        <v>13</v>
      </c>
      <c r="C53" s="11" t="s">
        <v>69</v>
      </c>
      <c r="D53" s="10"/>
      <c r="E53" s="10"/>
      <c r="F53" s="17">
        <v>143</v>
      </c>
    </row>
    <row r="54" spans="1:6" ht="15" hidden="1" customHeight="1">
      <c r="A54" s="13" t="s">
        <v>70</v>
      </c>
      <c r="B54" s="10" t="s">
        <v>13</v>
      </c>
      <c r="C54" s="11" t="s">
        <v>69</v>
      </c>
      <c r="D54" s="10" t="s">
        <v>71</v>
      </c>
      <c r="E54" s="10"/>
      <c r="F54" s="12">
        <v>143000</v>
      </c>
    </row>
    <row r="55" spans="1:6" ht="26.25" customHeight="1">
      <c r="A55" s="13" t="s">
        <v>72</v>
      </c>
      <c r="B55" s="10" t="s">
        <v>13</v>
      </c>
      <c r="C55" s="11" t="s">
        <v>69</v>
      </c>
      <c r="D55" s="10" t="s">
        <v>73</v>
      </c>
      <c r="E55" s="10"/>
      <c r="F55" s="17">
        <v>143</v>
      </c>
    </row>
    <row r="56" spans="1:6" ht="39" customHeight="1">
      <c r="A56" s="13" t="s">
        <v>48</v>
      </c>
      <c r="B56" s="10" t="s">
        <v>13</v>
      </c>
      <c r="C56" s="11" t="s">
        <v>69</v>
      </c>
      <c r="D56" s="10" t="s">
        <v>73</v>
      </c>
      <c r="E56" s="10" t="s">
        <v>49</v>
      </c>
      <c r="F56" s="17">
        <v>143</v>
      </c>
    </row>
    <row r="57" spans="1:6" ht="15" customHeight="1">
      <c r="A57" s="13" t="s">
        <v>52</v>
      </c>
      <c r="B57" s="10" t="s">
        <v>13</v>
      </c>
      <c r="C57" s="11" t="s">
        <v>69</v>
      </c>
      <c r="D57" s="10" t="s">
        <v>73</v>
      </c>
      <c r="E57" s="10" t="s">
        <v>53</v>
      </c>
      <c r="F57" s="17">
        <v>143</v>
      </c>
    </row>
    <row r="58" spans="1:6" ht="39" customHeight="1">
      <c r="A58" s="9" t="s">
        <v>74</v>
      </c>
      <c r="B58" s="10" t="s">
        <v>13</v>
      </c>
      <c r="C58" s="11" t="s">
        <v>75</v>
      </c>
      <c r="D58" s="10"/>
      <c r="E58" s="10"/>
      <c r="F58" s="17">
        <v>9093.4207000000006</v>
      </c>
    </row>
    <row r="59" spans="1:6" ht="15" hidden="1" customHeight="1">
      <c r="A59" s="13" t="s">
        <v>76</v>
      </c>
      <c r="B59" s="10" t="s">
        <v>13</v>
      </c>
      <c r="C59" s="11" t="s">
        <v>75</v>
      </c>
      <c r="D59" s="10" t="s">
        <v>77</v>
      </c>
      <c r="E59" s="10"/>
      <c r="F59" s="12">
        <v>6651310.4000000004</v>
      </c>
    </row>
    <row r="60" spans="1:6" ht="15" hidden="1" customHeight="1">
      <c r="A60" s="13" t="s">
        <v>78</v>
      </c>
      <c r="B60" s="10" t="s">
        <v>13</v>
      </c>
      <c r="C60" s="11" t="s">
        <v>75</v>
      </c>
      <c r="D60" s="10" t="s">
        <v>79</v>
      </c>
      <c r="E60" s="10"/>
      <c r="F60" s="12">
        <v>6651310.4000000004</v>
      </c>
    </row>
    <row r="61" spans="1:6" ht="26.25" customHeight="1">
      <c r="A61" s="13" t="s">
        <v>80</v>
      </c>
      <c r="B61" s="10" t="s">
        <v>13</v>
      </c>
      <c r="C61" s="11" t="s">
        <v>75</v>
      </c>
      <c r="D61" s="10" t="s">
        <v>81</v>
      </c>
      <c r="E61" s="10"/>
      <c r="F61" s="17">
        <v>5732.7103999999999</v>
      </c>
    </row>
    <row r="62" spans="1:6" ht="26.25" customHeight="1">
      <c r="A62" s="13" t="s">
        <v>40</v>
      </c>
      <c r="B62" s="10" t="s">
        <v>13</v>
      </c>
      <c r="C62" s="11" t="s">
        <v>75</v>
      </c>
      <c r="D62" s="10" t="s">
        <v>81</v>
      </c>
      <c r="E62" s="10" t="s">
        <v>41</v>
      </c>
      <c r="F62" s="17">
        <v>801.51120000000003</v>
      </c>
    </row>
    <row r="63" spans="1:6" ht="15" customHeight="1">
      <c r="A63" s="13" t="s">
        <v>42</v>
      </c>
      <c r="B63" s="10" t="s">
        <v>13</v>
      </c>
      <c r="C63" s="11" t="s">
        <v>75</v>
      </c>
      <c r="D63" s="10" t="s">
        <v>81</v>
      </c>
      <c r="E63" s="10" t="s">
        <v>43</v>
      </c>
      <c r="F63" s="17">
        <v>615.6</v>
      </c>
    </row>
    <row r="64" spans="1:6" ht="39" customHeight="1">
      <c r="A64" s="13" t="s">
        <v>44</v>
      </c>
      <c r="B64" s="10" t="s">
        <v>13</v>
      </c>
      <c r="C64" s="11" t="s">
        <v>75</v>
      </c>
      <c r="D64" s="10" t="s">
        <v>81</v>
      </c>
      <c r="E64" s="10" t="s">
        <v>45</v>
      </c>
      <c r="F64" s="15">
        <v>185.91120000000001</v>
      </c>
    </row>
    <row r="65" spans="1:6" ht="26.25" customHeight="1">
      <c r="A65" s="13" t="s">
        <v>22</v>
      </c>
      <c r="B65" s="10" t="s">
        <v>13</v>
      </c>
      <c r="C65" s="11" t="s">
        <v>75</v>
      </c>
      <c r="D65" s="10" t="s">
        <v>81</v>
      </c>
      <c r="E65" s="10" t="s">
        <v>23</v>
      </c>
      <c r="F65" s="17">
        <v>4931.1992</v>
      </c>
    </row>
    <row r="66" spans="1:6" ht="26.25" customHeight="1">
      <c r="A66" s="13" t="s">
        <v>24</v>
      </c>
      <c r="B66" s="10" t="s">
        <v>13</v>
      </c>
      <c r="C66" s="11" t="s">
        <v>75</v>
      </c>
      <c r="D66" s="10" t="s">
        <v>81</v>
      </c>
      <c r="E66" s="10" t="s">
        <v>25</v>
      </c>
      <c r="F66" s="17">
        <v>3787.4034000000001</v>
      </c>
    </row>
    <row r="67" spans="1:6" ht="51.75" customHeight="1">
      <c r="A67" s="13" t="s">
        <v>28</v>
      </c>
      <c r="B67" s="10" t="s">
        <v>13</v>
      </c>
      <c r="C67" s="11" t="s">
        <v>75</v>
      </c>
      <c r="D67" s="10" t="s">
        <v>81</v>
      </c>
      <c r="E67" s="10" t="s">
        <v>29</v>
      </c>
      <c r="F67" s="17">
        <v>1143.7958000000001</v>
      </c>
    </row>
    <row r="68" spans="1:6" ht="26.25" customHeight="1">
      <c r="A68" s="13" t="s">
        <v>82</v>
      </c>
      <c r="B68" s="10" t="s">
        <v>13</v>
      </c>
      <c r="C68" s="11" t="s">
        <v>75</v>
      </c>
      <c r="D68" s="10" t="s">
        <v>83</v>
      </c>
      <c r="E68" s="10"/>
      <c r="F68" s="17">
        <v>918.6</v>
      </c>
    </row>
    <row r="69" spans="1:6" ht="26.25" customHeight="1">
      <c r="A69" s="13" t="s">
        <v>22</v>
      </c>
      <c r="B69" s="10" t="s">
        <v>13</v>
      </c>
      <c r="C69" s="11" t="s">
        <v>75</v>
      </c>
      <c r="D69" s="10" t="s">
        <v>83</v>
      </c>
      <c r="E69" s="10" t="s">
        <v>23</v>
      </c>
      <c r="F69" s="17">
        <v>60</v>
      </c>
    </row>
    <row r="70" spans="1:6" ht="39" customHeight="1">
      <c r="A70" s="13" t="s">
        <v>26</v>
      </c>
      <c r="B70" s="10" t="s">
        <v>13</v>
      </c>
      <c r="C70" s="11" t="s">
        <v>75</v>
      </c>
      <c r="D70" s="10" t="s">
        <v>83</v>
      </c>
      <c r="E70" s="10" t="s">
        <v>27</v>
      </c>
      <c r="F70" s="17">
        <v>60</v>
      </c>
    </row>
    <row r="71" spans="1:6" ht="39" customHeight="1">
      <c r="A71" s="13" t="s">
        <v>48</v>
      </c>
      <c r="B71" s="10" t="s">
        <v>13</v>
      </c>
      <c r="C71" s="11" t="s">
        <v>75</v>
      </c>
      <c r="D71" s="10" t="s">
        <v>83</v>
      </c>
      <c r="E71" s="10" t="s">
        <v>49</v>
      </c>
      <c r="F71" s="17">
        <v>858.6</v>
      </c>
    </row>
    <row r="72" spans="1:6" ht="26.25" customHeight="1">
      <c r="A72" s="13" t="s">
        <v>50</v>
      </c>
      <c r="B72" s="10" t="s">
        <v>13</v>
      </c>
      <c r="C72" s="11" t="s">
        <v>75</v>
      </c>
      <c r="D72" s="10" t="s">
        <v>83</v>
      </c>
      <c r="E72" s="10" t="s">
        <v>51</v>
      </c>
      <c r="F72" s="17">
        <v>678.6</v>
      </c>
    </row>
    <row r="73" spans="1:6" ht="15" customHeight="1">
      <c r="A73" s="13" t="s">
        <v>52</v>
      </c>
      <c r="B73" s="10" t="s">
        <v>13</v>
      </c>
      <c r="C73" s="11" t="s">
        <v>75</v>
      </c>
      <c r="D73" s="10" t="s">
        <v>83</v>
      </c>
      <c r="E73" s="10" t="s">
        <v>53</v>
      </c>
      <c r="F73" s="17">
        <v>180</v>
      </c>
    </row>
    <row r="74" spans="1:6" ht="15" hidden="1" customHeight="1">
      <c r="A74" s="13" t="s">
        <v>84</v>
      </c>
      <c r="B74" s="10" t="s">
        <v>13</v>
      </c>
      <c r="C74" s="11" t="s">
        <v>75</v>
      </c>
      <c r="D74" s="10" t="s">
        <v>85</v>
      </c>
      <c r="E74" s="10"/>
      <c r="F74" s="12">
        <v>2442110.2999999998</v>
      </c>
    </row>
    <row r="75" spans="1:6" ht="15" hidden="1" customHeight="1">
      <c r="A75" s="13" t="s">
        <v>86</v>
      </c>
      <c r="B75" s="10" t="s">
        <v>13</v>
      </c>
      <c r="C75" s="11" t="s">
        <v>75</v>
      </c>
      <c r="D75" s="10" t="s">
        <v>87</v>
      </c>
      <c r="E75" s="10"/>
      <c r="F75" s="12">
        <v>2442110.2999999998</v>
      </c>
    </row>
    <row r="76" spans="1:6" ht="39" customHeight="1">
      <c r="A76" s="13" t="s">
        <v>88</v>
      </c>
      <c r="B76" s="10" t="s">
        <v>13</v>
      </c>
      <c r="C76" s="11" t="s">
        <v>75</v>
      </c>
      <c r="D76" s="10" t="s">
        <v>89</v>
      </c>
      <c r="E76" s="10"/>
      <c r="F76" s="17">
        <v>2271.3103000000001</v>
      </c>
    </row>
    <row r="77" spans="1:6" ht="26.25" customHeight="1">
      <c r="A77" s="13" t="s">
        <v>22</v>
      </c>
      <c r="B77" s="10" t="s">
        <v>13</v>
      </c>
      <c r="C77" s="11" t="s">
        <v>75</v>
      </c>
      <c r="D77" s="10" t="s">
        <v>89</v>
      </c>
      <c r="E77" s="10" t="s">
        <v>23</v>
      </c>
      <c r="F77" s="17">
        <v>2271.3103000000001</v>
      </c>
    </row>
    <row r="78" spans="1:6" ht="26.25" customHeight="1">
      <c r="A78" s="13" t="s">
        <v>24</v>
      </c>
      <c r="B78" s="10" t="s">
        <v>13</v>
      </c>
      <c r="C78" s="11" t="s">
        <v>75</v>
      </c>
      <c r="D78" s="10" t="s">
        <v>89</v>
      </c>
      <c r="E78" s="10" t="s">
        <v>25</v>
      </c>
      <c r="F78" s="17">
        <v>1698.39501</v>
      </c>
    </row>
    <row r="79" spans="1:6" ht="39" customHeight="1">
      <c r="A79" s="13" t="s">
        <v>26</v>
      </c>
      <c r="B79" s="10" t="s">
        <v>13</v>
      </c>
      <c r="C79" s="11" t="s">
        <v>75</v>
      </c>
      <c r="D79" s="10" t="s">
        <v>89</v>
      </c>
      <c r="E79" s="10" t="s">
        <v>27</v>
      </c>
      <c r="F79" s="17">
        <v>60</v>
      </c>
    </row>
    <row r="80" spans="1:6" ht="51.75" customHeight="1">
      <c r="A80" s="13" t="s">
        <v>28</v>
      </c>
      <c r="B80" s="10" t="s">
        <v>13</v>
      </c>
      <c r="C80" s="11" t="s">
        <v>75</v>
      </c>
      <c r="D80" s="10" t="s">
        <v>89</v>
      </c>
      <c r="E80" s="10" t="s">
        <v>29</v>
      </c>
      <c r="F80" s="17">
        <v>512.91529000000003</v>
      </c>
    </row>
    <row r="81" spans="1:6" ht="39" customHeight="1">
      <c r="A81" s="13" t="s">
        <v>90</v>
      </c>
      <c r="B81" s="10" t="s">
        <v>13</v>
      </c>
      <c r="C81" s="11" t="s">
        <v>75</v>
      </c>
      <c r="D81" s="10" t="s">
        <v>91</v>
      </c>
      <c r="E81" s="10"/>
      <c r="F81" s="17">
        <v>170.8</v>
      </c>
    </row>
    <row r="82" spans="1:6" ht="39" customHeight="1">
      <c r="A82" s="13" t="s">
        <v>48</v>
      </c>
      <c r="B82" s="10" t="s">
        <v>13</v>
      </c>
      <c r="C82" s="11" t="s">
        <v>75</v>
      </c>
      <c r="D82" s="10" t="s">
        <v>91</v>
      </c>
      <c r="E82" s="10" t="s">
        <v>49</v>
      </c>
      <c r="F82" s="17">
        <v>170.8</v>
      </c>
    </row>
    <row r="83" spans="1:6" ht="26.25" customHeight="1">
      <c r="A83" s="13" t="s">
        <v>50</v>
      </c>
      <c r="B83" s="10" t="s">
        <v>13</v>
      </c>
      <c r="C83" s="11" t="s">
        <v>75</v>
      </c>
      <c r="D83" s="10" t="s">
        <v>91</v>
      </c>
      <c r="E83" s="10" t="s">
        <v>51</v>
      </c>
      <c r="F83" s="17">
        <v>160.80000000000001</v>
      </c>
    </row>
    <row r="84" spans="1:6" ht="15" customHeight="1">
      <c r="A84" s="13" t="s">
        <v>52</v>
      </c>
      <c r="B84" s="10" t="s">
        <v>13</v>
      </c>
      <c r="C84" s="11" t="s">
        <v>75</v>
      </c>
      <c r="D84" s="10" t="s">
        <v>91</v>
      </c>
      <c r="E84" s="10" t="s">
        <v>53</v>
      </c>
      <c r="F84" s="17">
        <v>10</v>
      </c>
    </row>
    <row r="85" spans="1:6" ht="15" customHeight="1">
      <c r="A85" s="9" t="s">
        <v>92</v>
      </c>
      <c r="B85" s="10" t="s">
        <v>13</v>
      </c>
      <c r="C85" s="11" t="s">
        <v>93</v>
      </c>
      <c r="D85" s="10"/>
      <c r="E85" s="10"/>
      <c r="F85" s="17">
        <v>500</v>
      </c>
    </row>
    <row r="86" spans="1:6" ht="15" hidden="1" customHeight="1">
      <c r="A86" s="13" t="s">
        <v>94</v>
      </c>
      <c r="B86" s="10" t="s">
        <v>13</v>
      </c>
      <c r="C86" s="11" t="s">
        <v>93</v>
      </c>
      <c r="D86" s="10" t="s">
        <v>95</v>
      </c>
      <c r="E86" s="10"/>
      <c r="F86" s="12">
        <v>200000</v>
      </c>
    </row>
    <row r="87" spans="1:6" ht="15" hidden="1" customHeight="1">
      <c r="A87" s="13" t="s">
        <v>96</v>
      </c>
      <c r="B87" s="10" t="s">
        <v>13</v>
      </c>
      <c r="C87" s="11" t="s">
        <v>93</v>
      </c>
      <c r="D87" s="10" t="s">
        <v>97</v>
      </c>
      <c r="E87" s="10"/>
      <c r="F87" s="12">
        <v>200000</v>
      </c>
    </row>
    <row r="88" spans="1:6" ht="26.25" customHeight="1">
      <c r="A88" s="13" t="s">
        <v>98</v>
      </c>
      <c r="B88" s="10" t="s">
        <v>13</v>
      </c>
      <c r="C88" s="11" t="s">
        <v>93</v>
      </c>
      <c r="D88" s="10" t="s">
        <v>99</v>
      </c>
      <c r="E88" s="10"/>
      <c r="F88" s="17">
        <v>500</v>
      </c>
    </row>
    <row r="89" spans="1:6" ht="15" customHeight="1">
      <c r="A89" s="13" t="s">
        <v>100</v>
      </c>
      <c r="B89" s="10" t="s">
        <v>13</v>
      </c>
      <c r="C89" s="11" t="s">
        <v>93</v>
      </c>
      <c r="D89" s="10" t="s">
        <v>99</v>
      </c>
      <c r="E89" s="10" t="s">
        <v>101</v>
      </c>
      <c r="F89" s="17">
        <v>500</v>
      </c>
    </row>
    <row r="90" spans="1:6" ht="15" customHeight="1">
      <c r="A90" s="9" t="s">
        <v>102</v>
      </c>
      <c r="B90" s="10" t="s">
        <v>13</v>
      </c>
      <c r="C90" s="11" t="s">
        <v>103</v>
      </c>
      <c r="D90" s="10"/>
      <c r="E90" s="10"/>
      <c r="F90" s="17">
        <v>650</v>
      </c>
    </row>
    <row r="91" spans="1:6" ht="15" hidden="1" customHeight="1">
      <c r="A91" s="13" t="s">
        <v>104</v>
      </c>
      <c r="B91" s="10" t="s">
        <v>13</v>
      </c>
      <c r="C91" s="11" t="s">
        <v>103</v>
      </c>
      <c r="D91" s="10" t="s">
        <v>105</v>
      </c>
      <c r="E91" s="10"/>
      <c r="F91" s="12">
        <v>650000</v>
      </c>
    </row>
    <row r="92" spans="1:6" ht="15" hidden="1" customHeight="1">
      <c r="A92" s="13" t="s">
        <v>106</v>
      </c>
      <c r="B92" s="10" t="s">
        <v>13</v>
      </c>
      <c r="C92" s="11" t="s">
        <v>103</v>
      </c>
      <c r="D92" s="10" t="s">
        <v>107</v>
      </c>
      <c r="E92" s="10"/>
      <c r="F92" s="12">
        <v>650000</v>
      </c>
    </row>
    <row r="93" spans="1:6" ht="26.25" customHeight="1">
      <c r="A93" s="13" t="s">
        <v>108</v>
      </c>
      <c r="B93" s="10" t="s">
        <v>13</v>
      </c>
      <c r="C93" s="11" t="s">
        <v>103</v>
      </c>
      <c r="D93" s="10" t="s">
        <v>109</v>
      </c>
      <c r="E93" s="10"/>
      <c r="F93" s="17">
        <v>650</v>
      </c>
    </row>
    <row r="94" spans="1:6" ht="26.25" customHeight="1">
      <c r="A94" s="13" t="s">
        <v>108</v>
      </c>
      <c r="B94" s="10" t="s">
        <v>13</v>
      </c>
      <c r="C94" s="11" t="s">
        <v>103</v>
      </c>
      <c r="D94" s="10" t="s">
        <v>109</v>
      </c>
      <c r="E94" s="10"/>
      <c r="F94" s="17">
        <v>650</v>
      </c>
    </row>
    <row r="95" spans="1:6" ht="15" customHeight="1">
      <c r="A95" s="13" t="s">
        <v>110</v>
      </c>
      <c r="B95" s="10" t="s">
        <v>13</v>
      </c>
      <c r="C95" s="11" t="s">
        <v>103</v>
      </c>
      <c r="D95" s="10" t="s">
        <v>109</v>
      </c>
      <c r="E95" s="10" t="s">
        <v>111</v>
      </c>
      <c r="F95" s="17">
        <v>650</v>
      </c>
    </row>
    <row r="96" spans="1:6" ht="15" customHeight="1">
      <c r="A96" s="9" t="s">
        <v>112</v>
      </c>
      <c r="B96" s="10" t="s">
        <v>13</v>
      </c>
      <c r="C96" s="11" t="s">
        <v>113</v>
      </c>
      <c r="D96" s="10"/>
      <c r="E96" s="10"/>
      <c r="F96" s="17">
        <f>21050.21574-70</f>
        <v>20980.21574</v>
      </c>
    </row>
    <row r="97" spans="1:6" ht="15" hidden="1" customHeight="1">
      <c r="A97" s="13" t="s">
        <v>114</v>
      </c>
      <c r="B97" s="10" t="s">
        <v>13</v>
      </c>
      <c r="C97" s="11" t="s">
        <v>113</v>
      </c>
      <c r="D97" s="10" t="s">
        <v>115</v>
      </c>
      <c r="E97" s="10"/>
      <c r="F97" s="12">
        <v>19840215.739999998</v>
      </c>
    </row>
    <row r="98" spans="1:6" ht="15" hidden="1" customHeight="1">
      <c r="A98" s="13" t="s">
        <v>116</v>
      </c>
      <c r="B98" s="10" t="s">
        <v>13</v>
      </c>
      <c r="C98" s="11" t="s">
        <v>113</v>
      </c>
      <c r="D98" s="10" t="s">
        <v>117</v>
      </c>
      <c r="E98" s="10"/>
      <c r="F98" s="12">
        <v>19840215.739999998</v>
      </c>
    </row>
    <row r="99" spans="1:6" ht="15" customHeight="1">
      <c r="A99" s="13" t="s">
        <v>52</v>
      </c>
      <c r="B99" s="10" t="s">
        <v>13</v>
      </c>
      <c r="C99" s="11" t="s">
        <v>113</v>
      </c>
      <c r="D99" s="10" t="s">
        <v>118</v>
      </c>
      <c r="E99" s="10"/>
      <c r="F99" s="17">
        <f>19840.21574-70</f>
        <v>19770.21574</v>
      </c>
    </row>
    <row r="100" spans="1:6" ht="26.25" customHeight="1">
      <c r="A100" s="13" t="s">
        <v>40</v>
      </c>
      <c r="B100" s="10" t="s">
        <v>13</v>
      </c>
      <c r="C100" s="11" t="s">
        <v>113</v>
      </c>
      <c r="D100" s="10" t="s">
        <v>118</v>
      </c>
      <c r="E100" s="10" t="s">
        <v>41</v>
      </c>
      <c r="F100" s="17">
        <v>18858.71574</v>
      </c>
    </row>
    <row r="101" spans="1:6" ht="15" customHeight="1">
      <c r="A101" s="13" t="s">
        <v>42</v>
      </c>
      <c r="B101" s="10" t="s">
        <v>13</v>
      </c>
      <c r="C101" s="11" t="s">
        <v>113</v>
      </c>
      <c r="D101" s="10" t="s">
        <v>118</v>
      </c>
      <c r="E101" s="10" t="s">
        <v>43</v>
      </c>
      <c r="F101" s="17">
        <v>14484.420690000001</v>
      </c>
    </row>
    <row r="102" spans="1:6" ht="39" customHeight="1">
      <c r="A102" s="13" t="s">
        <v>44</v>
      </c>
      <c r="B102" s="10" t="s">
        <v>13</v>
      </c>
      <c r="C102" s="11" t="s">
        <v>113</v>
      </c>
      <c r="D102" s="10" t="s">
        <v>118</v>
      </c>
      <c r="E102" s="10" t="s">
        <v>45</v>
      </c>
      <c r="F102" s="17">
        <v>4374.2950499999997</v>
      </c>
    </row>
    <row r="103" spans="1:6" ht="39" customHeight="1">
      <c r="A103" s="13" t="s">
        <v>48</v>
      </c>
      <c r="B103" s="10" t="s">
        <v>13</v>
      </c>
      <c r="C103" s="11" t="s">
        <v>113</v>
      </c>
      <c r="D103" s="10" t="s">
        <v>118</v>
      </c>
      <c r="E103" s="10" t="s">
        <v>49</v>
      </c>
      <c r="F103" s="17">
        <f>981.5-70</f>
        <v>911.5</v>
      </c>
    </row>
    <row r="104" spans="1:6" ht="26.25" customHeight="1">
      <c r="A104" s="13" t="s">
        <v>50</v>
      </c>
      <c r="B104" s="10" t="s">
        <v>13</v>
      </c>
      <c r="C104" s="11" t="s">
        <v>113</v>
      </c>
      <c r="D104" s="10" t="s">
        <v>118</v>
      </c>
      <c r="E104" s="10" t="s">
        <v>51</v>
      </c>
      <c r="F104" s="17">
        <f>901.5-70</f>
        <v>831.5</v>
      </c>
    </row>
    <row r="105" spans="1:6" ht="15" customHeight="1">
      <c r="A105" s="13" t="s">
        <v>52</v>
      </c>
      <c r="B105" s="10" t="s">
        <v>13</v>
      </c>
      <c r="C105" s="11" t="s">
        <v>113</v>
      </c>
      <c r="D105" s="10" t="s">
        <v>118</v>
      </c>
      <c r="E105" s="10" t="s">
        <v>53</v>
      </c>
      <c r="F105" s="17">
        <v>80</v>
      </c>
    </row>
    <row r="106" spans="1:6" ht="15" hidden="1" customHeight="1">
      <c r="A106" s="13" t="s">
        <v>119</v>
      </c>
      <c r="B106" s="10" t="s">
        <v>13</v>
      </c>
      <c r="C106" s="11" t="s">
        <v>113</v>
      </c>
      <c r="D106" s="10" t="s">
        <v>120</v>
      </c>
      <c r="E106" s="10"/>
      <c r="F106" s="12">
        <v>100000</v>
      </c>
    </row>
    <row r="107" spans="1:6" ht="15" hidden="1" customHeight="1">
      <c r="A107" s="13" t="s">
        <v>121</v>
      </c>
      <c r="B107" s="10" t="s">
        <v>13</v>
      </c>
      <c r="C107" s="11" t="s">
        <v>113</v>
      </c>
      <c r="D107" s="10" t="s">
        <v>122</v>
      </c>
      <c r="E107" s="10"/>
      <c r="F107" s="12">
        <v>100000</v>
      </c>
    </row>
    <row r="108" spans="1:6" ht="39" customHeight="1">
      <c r="A108" s="13" t="s">
        <v>123</v>
      </c>
      <c r="B108" s="10" t="s">
        <v>13</v>
      </c>
      <c r="C108" s="11" t="s">
        <v>113</v>
      </c>
      <c r="D108" s="10" t="s">
        <v>124</v>
      </c>
      <c r="E108" s="10"/>
      <c r="F108" s="17">
        <v>100</v>
      </c>
    </row>
    <row r="109" spans="1:6" ht="15" customHeight="1">
      <c r="A109" s="13" t="s">
        <v>62</v>
      </c>
      <c r="B109" s="10" t="s">
        <v>13</v>
      </c>
      <c r="C109" s="11" t="s">
        <v>113</v>
      </c>
      <c r="D109" s="10" t="s">
        <v>124</v>
      </c>
      <c r="E109" s="10" t="s">
        <v>63</v>
      </c>
      <c r="F109" s="17">
        <v>100</v>
      </c>
    </row>
    <row r="110" spans="1:6" ht="15" customHeight="1">
      <c r="A110" s="13" t="s">
        <v>125</v>
      </c>
      <c r="B110" s="10" t="s">
        <v>13</v>
      </c>
      <c r="C110" s="11" t="s">
        <v>113</v>
      </c>
      <c r="D110" s="10" t="s">
        <v>124</v>
      </c>
      <c r="E110" s="10" t="s">
        <v>126</v>
      </c>
      <c r="F110" s="17">
        <v>100</v>
      </c>
    </row>
    <row r="111" spans="1:6" ht="15" hidden="1" customHeight="1">
      <c r="A111" s="13" t="s">
        <v>104</v>
      </c>
      <c r="B111" s="10" t="s">
        <v>13</v>
      </c>
      <c r="C111" s="11" t="s">
        <v>113</v>
      </c>
      <c r="D111" s="10" t="s">
        <v>105</v>
      </c>
      <c r="E111" s="10"/>
      <c r="F111" s="12">
        <v>1110000</v>
      </c>
    </row>
    <row r="112" spans="1:6" ht="39" customHeight="1">
      <c r="A112" s="13" t="s">
        <v>127</v>
      </c>
      <c r="B112" s="10" t="s">
        <v>13</v>
      </c>
      <c r="C112" s="11" t="s">
        <v>113</v>
      </c>
      <c r="D112" s="10" t="s">
        <v>128</v>
      </c>
      <c r="E112" s="10"/>
      <c r="F112" s="17">
        <v>1110</v>
      </c>
    </row>
    <row r="113" spans="1:6" ht="26.25" customHeight="1">
      <c r="A113" s="13" t="s">
        <v>22</v>
      </c>
      <c r="B113" s="10" t="s">
        <v>13</v>
      </c>
      <c r="C113" s="11" t="s">
        <v>113</v>
      </c>
      <c r="D113" s="10" t="s">
        <v>128</v>
      </c>
      <c r="E113" s="10" t="s">
        <v>23</v>
      </c>
      <c r="F113" s="17">
        <v>1040.893</v>
      </c>
    </row>
    <row r="114" spans="1:6" ht="26.25" customHeight="1">
      <c r="A114" s="13" t="s">
        <v>24</v>
      </c>
      <c r="B114" s="10" t="s">
        <v>13</v>
      </c>
      <c r="C114" s="11" t="s">
        <v>113</v>
      </c>
      <c r="D114" s="10" t="s">
        <v>128</v>
      </c>
      <c r="E114" s="10" t="s">
        <v>25</v>
      </c>
      <c r="F114" s="17">
        <v>799.45699000000002</v>
      </c>
    </row>
    <row r="115" spans="1:6" ht="51.75" customHeight="1">
      <c r="A115" s="13" t="s">
        <v>28</v>
      </c>
      <c r="B115" s="10" t="s">
        <v>13</v>
      </c>
      <c r="C115" s="11" t="s">
        <v>113</v>
      </c>
      <c r="D115" s="10" t="s">
        <v>128</v>
      </c>
      <c r="E115" s="10" t="s">
        <v>29</v>
      </c>
      <c r="F115" s="17">
        <v>241.43601000000001</v>
      </c>
    </row>
    <row r="116" spans="1:6" ht="39" customHeight="1">
      <c r="A116" s="13" t="s">
        <v>48</v>
      </c>
      <c r="B116" s="10" t="s">
        <v>13</v>
      </c>
      <c r="C116" s="11" t="s">
        <v>113</v>
      </c>
      <c r="D116" s="10" t="s">
        <v>128</v>
      </c>
      <c r="E116" s="10" t="s">
        <v>49</v>
      </c>
      <c r="F116" s="17">
        <v>69.106999999999999</v>
      </c>
    </row>
    <row r="117" spans="1:6" ht="15" customHeight="1">
      <c r="A117" s="13" t="s">
        <v>52</v>
      </c>
      <c r="B117" s="10" t="s">
        <v>13</v>
      </c>
      <c r="C117" s="11" t="s">
        <v>113</v>
      </c>
      <c r="D117" s="10" t="s">
        <v>128</v>
      </c>
      <c r="E117" s="10" t="s">
        <v>53</v>
      </c>
      <c r="F117" s="15">
        <v>69.106999999999999</v>
      </c>
    </row>
    <row r="118" spans="1:6" ht="15" customHeight="1">
      <c r="A118" s="7" t="s">
        <v>129</v>
      </c>
      <c r="B118" s="8" t="s">
        <v>15</v>
      </c>
      <c r="C118" s="8"/>
      <c r="D118" s="8"/>
      <c r="E118" s="8"/>
      <c r="F118" s="16">
        <v>2193</v>
      </c>
    </row>
    <row r="119" spans="1:6" ht="15" customHeight="1">
      <c r="A119" s="9" t="s">
        <v>130</v>
      </c>
      <c r="B119" s="10" t="s">
        <v>15</v>
      </c>
      <c r="C119" s="11" t="s">
        <v>31</v>
      </c>
      <c r="D119" s="10"/>
      <c r="E119" s="10"/>
      <c r="F119" s="17">
        <v>2193</v>
      </c>
    </row>
    <row r="120" spans="1:6" ht="15" hidden="1" customHeight="1">
      <c r="A120" s="13" t="s">
        <v>131</v>
      </c>
      <c r="B120" s="10" t="s">
        <v>15</v>
      </c>
      <c r="C120" s="11" t="s">
        <v>31</v>
      </c>
      <c r="D120" s="10" t="s">
        <v>132</v>
      </c>
      <c r="E120" s="10"/>
      <c r="F120" s="12">
        <v>2193000</v>
      </c>
    </row>
    <row r="121" spans="1:6" ht="15" hidden="1" customHeight="1">
      <c r="A121" s="13" t="s">
        <v>133</v>
      </c>
      <c r="B121" s="10" t="s">
        <v>15</v>
      </c>
      <c r="C121" s="11" t="s">
        <v>31</v>
      </c>
      <c r="D121" s="10" t="s">
        <v>134</v>
      </c>
      <c r="E121" s="10"/>
      <c r="F121" s="12">
        <v>2193000</v>
      </c>
    </row>
    <row r="122" spans="1:6" ht="39" customHeight="1">
      <c r="A122" s="13" t="s">
        <v>135</v>
      </c>
      <c r="B122" s="10" t="s">
        <v>15</v>
      </c>
      <c r="C122" s="11" t="s">
        <v>31</v>
      </c>
      <c r="D122" s="10" t="s">
        <v>136</v>
      </c>
      <c r="E122" s="10"/>
      <c r="F122" s="17">
        <v>2193</v>
      </c>
    </row>
    <row r="123" spans="1:6" ht="26.25" customHeight="1">
      <c r="A123" s="13" t="s">
        <v>40</v>
      </c>
      <c r="B123" s="10" t="s">
        <v>15</v>
      </c>
      <c r="C123" s="11" t="s">
        <v>31</v>
      </c>
      <c r="D123" s="10" t="s">
        <v>136</v>
      </c>
      <c r="E123" s="10" t="s">
        <v>41</v>
      </c>
      <c r="F123" s="17">
        <v>858.875</v>
      </c>
    </row>
    <row r="124" spans="1:6" ht="15" customHeight="1">
      <c r="A124" s="13" t="s">
        <v>42</v>
      </c>
      <c r="B124" s="10" t="s">
        <v>15</v>
      </c>
      <c r="C124" s="11" t="s">
        <v>31</v>
      </c>
      <c r="D124" s="10" t="s">
        <v>136</v>
      </c>
      <c r="E124" s="10" t="s">
        <v>43</v>
      </c>
      <c r="F124" s="17">
        <v>659.65822000000003</v>
      </c>
    </row>
    <row r="125" spans="1:6" ht="39" customHeight="1">
      <c r="A125" s="13" t="s">
        <v>44</v>
      </c>
      <c r="B125" s="10" t="s">
        <v>15</v>
      </c>
      <c r="C125" s="11" t="s">
        <v>31</v>
      </c>
      <c r="D125" s="10" t="s">
        <v>136</v>
      </c>
      <c r="E125" s="10" t="s">
        <v>45</v>
      </c>
      <c r="F125" s="15">
        <v>199.21678</v>
      </c>
    </row>
    <row r="126" spans="1:6" ht="39" customHeight="1">
      <c r="A126" s="13" t="s">
        <v>48</v>
      </c>
      <c r="B126" s="10" t="s">
        <v>15</v>
      </c>
      <c r="C126" s="11" t="s">
        <v>31</v>
      </c>
      <c r="D126" s="10" t="s">
        <v>136</v>
      </c>
      <c r="E126" s="10" t="s">
        <v>49</v>
      </c>
      <c r="F126" s="15">
        <v>137.82499999999999</v>
      </c>
    </row>
    <row r="127" spans="1:6" ht="15" customHeight="1">
      <c r="A127" s="13" t="s">
        <v>52</v>
      </c>
      <c r="B127" s="10" t="s">
        <v>15</v>
      </c>
      <c r="C127" s="11" t="s">
        <v>31</v>
      </c>
      <c r="D127" s="10" t="s">
        <v>136</v>
      </c>
      <c r="E127" s="10" t="s">
        <v>53</v>
      </c>
      <c r="F127" s="15">
        <v>137.82499999999999</v>
      </c>
    </row>
    <row r="128" spans="1:6" ht="15" customHeight="1">
      <c r="A128" s="13" t="s">
        <v>137</v>
      </c>
      <c r="B128" s="10" t="s">
        <v>15</v>
      </c>
      <c r="C128" s="11" t="s">
        <v>31</v>
      </c>
      <c r="D128" s="10" t="s">
        <v>136</v>
      </c>
      <c r="E128" s="10" t="s">
        <v>138</v>
      </c>
      <c r="F128" s="17">
        <v>1196.3</v>
      </c>
    </row>
    <row r="129" spans="1:6" ht="26.25" customHeight="1">
      <c r="A129" s="7" t="s">
        <v>139</v>
      </c>
      <c r="B129" s="8" t="s">
        <v>31</v>
      </c>
      <c r="C129" s="8"/>
      <c r="D129" s="8"/>
      <c r="E129" s="8"/>
      <c r="F129" s="16">
        <v>4380.0010199999997</v>
      </c>
    </row>
    <row r="130" spans="1:6" ht="15" customHeight="1">
      <c r="A130" s="9" t="s">
        <v>140</v>
      </c>
      <c r="B130" s="10" t="s">
        <v>31</v>
      </c>
      <c r="C130" s="11" t="s">
        <v>141</v>
      </c>
      <c r="D130" s="10"/>
      <c r="E130" s="10"/>
      <c r="F130" s="17">
        <v>4150.0010199999997</v>
      </c>
    </row>
    <row r="131" spans="1:6" ht="15" hidden="1" customHeight="1">
      <c r="A131" s="13" t="s">
        <v>142</v>
      </c>
      <c r="B131" s="10" t="s">
        <v>31</v>
      </c>
      <c r="C131" s="11" t="s">
        <v>141</v>
      </c>
      <c r="D131" s="10" t="s">
        <v>143</v>
      </c>
      <c r="E131" s="10"/>
      <c r="F131" s="12">
        <v>3738728.04</v>
      </c>
    </row>
    <row r="132" spans="1:6" ht="15" hidden="1" customHeight="1">
      <c r="A132" s="13" t="s">
        <v>142</v>
      </c>
      <c r="B132" s="10" t="s">
        <v>31</v>
      </c>
      <c r="C132" s="11" t="s">
        <v>141</v>
      </c>
      <c r="D132" s="10" t="s">
        <v>143</v>
      </c>
      <c r="E132" s="10"/>
      <c r="F132" s="12">
        <v>345265.3</v>
      </c>
    </row>
    <row r="133" spans="1:6" ht="26.25" customHeight="1">
      <c r="A133" s="13" t="s">
        <v>40</v>
      </c>
      <c r="B133" s="10" t="s">
        <v>31</v>
      </c>
      <c r="C133" s="11" t="s">
        <v>141</v>
      </c>
      <c r="D133" s="10" t="s">
        <v>143</v>
      </c>
      <c r="E133" s="10" t="s">
        <v>41</v>
      </c>
      <c r="F133" s="15">
        <v>345.26530000000002</v>
      </c>
    </row>
    <row r="134" spans="1:6" ht="15" customHeight="1">
      <c r="A134" s="13" t="s">
        <v>42</v>
      </c>
      <c r="B134" s="10" t="s">
        <v>31</v>
      </c>
      <c r="C134" s="11" t="s">
        <v>141</v>
      </c>
      <c r="D134" s="10" t="s">
        <v>143</v>
      </c>
      <c r="E134" s="10" t="s">
        <v>43</v>
      </c>
      <c r="F134" s="15">
        <v>345.26530000000002</v>
      </c>
    </row>
    <row r="135" spans="1:6" ht="39" customHeight="1">
      <c r="A135" s="13" t="s">
        <v>144</v>
      </c>
      <c r="B135" s="10" t="s">
        <v>31</v>
      </c>
      <c r="C135" s="11" t="s">
        <v>141</v>
      </c>
      <c r="D135" s="10" t="s">
        <v>145</v>
      </c>
      <c r="E135" s="10"/>
      <c r="F135" s="17">
        <v>3393.4627399999999</v>
      </c>
    </row>
    <row r="136" spans="1:6" ht="26.25" customHeight="1">
      <c r="A136" s="13" t="s">
        <v>40</v>
      </c>
      <c r="B136" s="10" t="s">
        <v>31</v>
      </c>
      <c r="C136" s="11" t="s">
        <v>141</v>
      </c>
      <c r="D136" s="10" t="s">
        <v>145</v>
      </c>
      <c r="E136" s="10" t="s">
        <v>41</v>
      </c>
      <c r="F136" s="17">
        <v>3251.0177399999998</v>
      </c>
    </row>
    <row r="137" spans="1:6" ht="15" customHeight="1">
      <c r="A137" s="13" t="s">
        <v>42</v>
      </c>
      <c r="B137" s="10" t="s">
        <v>31</v>
      </c>
      <c r="C137" s="11" t="s">
        <v>141</v>
      </c>
      <c r="D137" s="10" t="s">
        <v>145</v>
      </c>
      <c r="E137" s="10" t="s">
        <v>43</v>
      </c>
      <c r="F137" s="17">
        <v>2732.7347</v>
      </c>
    </row>
    <row r="138" spans="1:6" ht="39" customHeight="1">
      <c r="A138" s="13" t="s">
        <v>44</v>
      </c>
      <c r="B138" s="10" t="s">
        <v>31</v>
      </c>
      <c r="C138" s="11" t="s">
        <v>141</v>
      </c>
      <c r="D138" s="10" t="s">
        <v>145</v>
      </c>
      <c r="E138" s="10" t="s">
        <v>45</v>
      </c>
      <c r="F138" s="17">
        <v>929.55601999999999</v>
      </c>
    </row>
    <row r="139" spans="1:6" ht="39" customHeight="1">
      <c r="A139" s="13" t="s">
        <v>48</v>
      </c>
      <c r="B139" s="10" t="s">
        <v>31</v>
      </c>
      <c r="C139" s="11" t="s">
        <v>141</v>
      </c>
      <c r="D139" s="10" t="s">
        <v>145</v>
      </c>
      <c r="E139" s="10" t="s">
        <v>49</v>
      </c>
      <c r="F139" s="15">
        <v>142.44499999999999</v>
      </c>
    </row>
    <row r="140" spans="1:6" ht="26.25" customHeight="1">
      <c r="A140" s="13" t="s">
        <v>50</v>
      </c>
      <c r="B140" s="10" t="s">
        <v>31</v>
      </c>
      <c r="C140" s="11" t="s">
        <v>141</v>
      </c>
      <c r="D140" s="10" t="s">
        <v>145</v>
      </c>
      <c r="E140" s="10" t="s">
        <v>51</v>
      </c>
      <c r="F140" s="15">
        <v>92.444999999999993</v>
      </c>
    </row>
    <row r="141" spans="1:6" ht="15" customHeight="1">
      <c r="A141" s="13" t="s">
        <v>52</v>
      </c>
      <c r="B141" s="10" t="s">
        <v>31</v>
      </c>
      <c r="C141" s="11" t="s">
        <v>141</v>
      </c>
      <c r="D141" s="10" t="s">
        <v>145</v>
      </c>
      <c r="E141" s="10" t="s">
        <v>53</v>
      </c>
      <c r="F141" s="17">
        <v>50</v>
      </c>
    </row>
    <row r="142" spans="1:6" ht="39" customHeight="1">
      <c r="A142" s="9" t="s">
        <v>146</v>
      </c>
      <c r="B142" s="10" t="s">
        <v>31</v>
      </c>
      <c r="C142" s="11" t="s">
        <v>147</v>
      </c>
      <c r="D142" s="10"/>
      <c r="E142" s="10"/>
      <c r="F142" s="17">
        <v>230</v>
      </c>
    </row>
    <row r="143" spans="1:6" ht="15" hidden="1" customHeight="1">
      <c r="A143" s="13" t="s">
        <v>148</v>
      </c>
      <c r="B143" s="10" t="s">
        <v>31</v>
      </c>
      <c r="C143" s="11" t="s">
        <v>147</v>
      </c>
      <c r="D143" s="10" t="s">
        <v>149</v>
      </c>
      <c r="E143" s="10"/>
      <c r="F143" s="12">
        <v>230000</v>
      </c>
    </row>
    <row r="144" spans="1:6" ht="26.25" customHeight="1">
      <c r="A144" s="13" t="s">
        <v>72</v>
      </c>
      <c r="B144" s="10" t="s">
        <v>31</v>
      </c>
      <c r="C144" s="11" t="s">
        <v>147</v>
      </c>
      <c r="D144" s="10" t="s">
        <v>150</v>
      </c>
      <c r="E144" s="10"/>
      <c r="F144" s="17">
        <v>230</v>
      </c>
    </row>
    <row r="145" spans="1:6" ht="39" customHeight="1">
      <c r="A145" s="13" t="s">
        <v>48</v>
      </c>
      <c r="B145" s="10" t="s">
        <v>31</v>
      </c>
      <c r="C145" s="11" t="s">
        <v>147</v>
      </c>
      <c r="D145" s="10" t="s">
        <v>150</v>
      </c>
      <c r="E145" s="10" t="s">
        <v>49</v>
      </c>
      <c r="F145" s="17">
        <v>230</v>
      </c>
    </row>
    <row r="146" spans="1:6" ht="15" customHeight="1">
      <c r="A146" s="13" t="s">
        <v>52</v>
      </c>
      <c r="B146" s="10" t="s">
        <v>31</v>
      </c>
      <c r="C146" s="11" t="s">
        <v>147</v>
      </c>
      <c r="D146" s="10" t="s">
        <v>150</v>
      </c>
      <c r="E146" s="10" t="s">
        <v>53</v>
      </c>
      <c r="F146" s="17">
        <v>230</v>
      </c>
    </row>
    <row r="147" spans="1:6" ht="15" customHeight="1">
      <c r="A147" s="7" t="s">
        <v>151</v>
      </c>
      <c r="B147" s="8" t="s">
        <v>55</v>
      </c>
      <c r="C147" s="8"/>
      <c r="D147" s="8"/>
      <c r="E147" s="8"/>
      <c r="F147" s="16">
        <v>15476.274450000001</v>
      </c>
    </row>
    <row r="148" spans="1:6" ht="15" customHeight="1">
      <c r="A148" s="9" t="s">
        <v>152</v>
      </c>
      <c r="B148" s="10" t="s">
        <v>55</v>
      </c>
      <c r="C148" s="11" t="s">
        <v>69</v>
      </c>
      <c r="D148" s="10"/>
      <c r="E148" s="10"/>
      <c r="F148" s="17">
        <v>3215.9942900000001</v>
      </c>
    </row>
    <row r="149" spans="1:6" ht="15" hidden="1" customHeight="1">
      <c r="A149" s="13" t="s">
        <v>153</v>
      </c>
      <c r="B149" s="10" t="s">
        <v>55</v>
      </c>
      <c r="C149" s="11" t="s">
        <v>69</v>
      </c>
      <c r="D149" s="10" t="s">
        <v>154</v>
      </c>
      <c r="E149" s="10"/>
      <c r="F149" s="12">
        <v>794000</v>
      </c>
    </row>
    <row r="150" spans="1:6" ht="15" hidden="1" customHeight="1">
      <c r="A150" s="13" t="s">
        <v>155</v>
      </c>
      <c r="B150" s="10" t="s">
        <v>55</v>
      </c>
      <c r="C150" s="11" t="s">
        <v>69</v>
      </c>
      <c r="D150" s="10" t="s">
        <v>156</v>
      </c>
      <c r="E150" s="10"/>
      <c r="F150" s="12">
        <v>200000</v>
      </c>
    </row>
    <row r="151" spans="1:6" ht="26.25" customHeight="1">
      <c r="A151" s="13" t="s">
        <v>72</v>
      </c>
      <c r="B151" s="10" t="s">
        <v>55</v>
      </c>
      <c r="C151" s="11" t="s">
        <v>69</v>
      </c>
      <c r="D151" s="10" t="s">
        <v>157</v>
      </c>
      <c r="E151" s="10"/>
      <c r="F151" s="17">
        <v>200</v>
      </c>
    </row>
    <row r="152" spans="1:6" ht="39" customHeight="1">
      <c r="A152" s="13" t="s">
        <v>48</v>
      </c>
      <c r="B152" s="10" t="s">
        <v>55</v>
      </c>
      <c r="C152" s="11" t="s">
        <v>69</v>
      </c>
      <c r="D152" s="10" t="s">
        <v>157</v>
      </c>
      <c r="E152" s="10" t="s">
        <v>49</v>
      </c>
      <c r="F152" s="17">
        <v>200</v>
      </c>
    </row>
    <row r="153" spans="1:6" ht="15" customHeight="1">
      <c r="A153" s="13" t="s">
        <v>52</v>
      </c>
      <c r="B153" s="10" t="s">
        <v>55</v>
      </c>
      <c r="C153" s="11" t="s">
        <v>69</v>
      </c>
      <c r="D153" s="10" t="s">
        <v>157</v>
      </c>
      <c r="E153" s="10" t="s">
        <v>53</v>
      </c>
      <c r="F153" s="17">
        <v>200</v>
      </c>
    </row>
    <row r="154" spans="1:6" ht="15" hidden="1" customHeight="1">
      <c r="A154" s="13" t="s">
        <v>158</v>
      </c>
      <c r="B154" s="10" t="s">
        <v>55</v>
      </c>
      <c r="C154" s="11" t="s">
        <v>69</v>
      </c>
      <c r="D154" s="10" t="s">
        <v>159</v>
      </c>
      <c r="E154" s="10"/>
      <c r="F154" s="12">
        <v>594000</v>
      </c>
    </row>
    <row r="155" spans="1:6" ht="26.25" customHeight="1">
      <c r="A155" s="13" t="s">
        <v>72</v>
      </c>
      <c r="B155" s="10" t="s">
        <v>55</v>
      </c>
      <c r="C155" s="11" t="s">
        <v>69</v>
      </c>
      <c r="D155" s="10" t="s">
        <v>160</v>
      </c>
      <c r="E155" s="10"/>
      <c r="F155" s="17">
        <v>594</v>
      </c>
    </row>
    <row r="156" spans="1:6" ht="39" customHeight="1">
      <c r="A156" s="13" t="s">
        <v>48</v>
      </c>
      <c r="B156" s="10" t="s">
        <v>55</v>
      </c>
      <c r="C156" s="11" t="s">
        <v>69</v>
      </c>
      <c r="D156" s="10" t="s">
        <v>160</v>
      </c>
      <c r="E156" s="10" t="s">
        <v>49</v>
      </c>
      <c r="F156" s="17">
        <v>594</v>
      </c>
    </row>
    <row r="157" spans="1:6" ht="15" customHeight="1">
      <c r="A157" s="13" t="s">
        <v>52</v>
      </c>
      <c r="B157" s="10" t="s">
        <v>55</v>
      </c>
      <c r="C157" s="11" t="s">
        <v>69</v>
      </c>
      <c r="D157" s="10" t="s">
        <v>160</v>
      </c>
      <c r="E157" s="10" t="s">
        <v>53</v>
      </c>
      <c r="F157" s="17">
        <v>594</v>
      </c>
    </row>
    <row r="158" spans="1:6" ht="15" hidden="1" customHeight="1">
      <c r="A158" s="13" t="s">
        <v>76</v>
      </c>
      <c r="B158" s="10" t="s">
        <v>55</v>
      </c>
      <c r="C158" s="11" t="s">
        <v>69</v>
      </c>
      <c r="D158" s="10" t="s">
        <v>77</v>
      </c>
      <c r="E158" s="10"/>
      <c r="F158" s="12">
        <v>2421994.29</v>
      </c>
    </row>
    <row r="159" spans="1:6" ht="15" hidden="1" customHeight="1">
      <c r="A159" s="13" t="s">
        <v>161</v>
      </c>
      <c r="B159" s="10" t="s">
        <v>55</v>
      </c>
      <c r="C159" s="11" t="s">
        <v>69</v>
      </c>
      <c r="D159" s="10" t="s">
        <v>162</v>
      </c>
      <c r="E159" s="10"/>
      <c r="F159" s="12">
        <v>2421994.29</v>
      </c>
    </row>
    <row r="160" spans="1:6" ht="39" customHeight="1">
      <c r="A160" s="13" t="s">
        <v>163</v>
      </c>
      <c r="B160" s="10" t="s">
        <v>55</v>
      </c>
      <c r="C160" s="11" t="s">
        <v>69</v>
      </c>
      <c r="D160" s="10" t="s">
        <v>164</v>
      </c>
      <c r="E160" s="10"/>
      <c r="F160" s="17">
        <v>2076.91129</v>
      </c>
    </row>
    <row r="161" spans="1:6" ht="26.25" customHeight="1">
      <c r="A161" s="13" t="s">
        <v>22</v>
      </c>
      <c r="B161" s="10" t="s">
        <v>55</v>
      </c>
      <c r="C161" s="11" t="s">
        <v>69</v>
      </c>
      <c r="D161" s="10" t="s">
        <v>164</v>
      </c>
      <c r="E161" s="10" t="s">
        <v>23</v>
      </c>
      <c r="F161" s="17">
        <v>2076.91129</v>
      </c>
    </row>
    <row r="162" spans="1:6" ht="26.25" customHeight="1">
      <c r="A162" s="13" t="s">
        <v>24</v>
      </c>
      <c r="B162" s="10" t="s">
        <v>55</v>
      </c>
      <c r="C162" s="11" t="s">
        <v>69</v>
      </c>
      <c r="D162" s="10" t="s">
        <v>164</v>
      </c>
      <c r="E162" s="10" t="s">
        <v>25</v>
      </c>
      <c r="F162" s="17">
        <v>1595.17</v>
      </c>
    </row>
    <row r="163" spans="1:6" ht="51.75" customHeight="1">
      <c r="A163" s="13" t="s">
        <v>28</v>
      </c>
      <c r="B163" s="10" t="s">
        <v>55</v>
      </c>
      <c r="C163" s="11" t="s">
        <v>69</v>
      </c>
      <c r="D163" s="10" t="s">
        <v>164</v>
      </c>
      <c r="E163" s="10" t="s">
        <v>29</v>
      </c>
      <c r="F163" s="15">
        <v>481.74128999999999</v>
      </c>
    </row>
    <row r="164" spans="1:6" ht="26.25" customHeight="1">
      <c r="A164" s="13" t="s">
        <v>72</v>
      </c>
      <c r="B164" s="10" t="s">
        <v>55</v>
      </c>
      <c r="C164" s="11" t="s">
        <v>69</v>
      </c>
      <c r="D164" s="10" t="s">
        <v>165</v>
      </c>
      <c r="E164" s="10"/>
      <c r="F164" s="15">
        <v>345.08300000000003</v>
      </c>
    </row>
    <row r="165" spans="1:6" ht="39" customHeight="1">
      <c r="A165" s="13" t="s">
        <v>48</v>
      </c>
      <c r="B165" s="10" t="s">
        <v>55</v>
      </c>
      <c r="C165" s="11" t="s">
        <v>69</v>
      </c>
      <c r="D165" s="10" t="s">
        <v>165</v>
      </c>
      <c r="E165" s="10" t="s">
        <v>49</v>
      </c>
      <c r="F165" s="15">
        <v>345.08300000000003</v>
      </c>
    </row>
    <row r="166" spans="1:6" ht="26.25" customHeight="1">
      <c r="A166" s="13" t="s">
        <v>50</v>
      </c>
      <c r="B166" s="10" t="s">
        <v>55</v>
      </c>
      <c r="C166" s="11" t="s">
        <v>69</v>
      </c>
      <c r="D166" s="10" t="s">
        <v>165</v>
      </c>
      <c r="E166" s="10" t="s">
        <v>51</v>
      </c>
      <c r="F166" s="15">
        <v>15.833</v>
      </c>
    </row>
    <row r="167" spans="1:6" ht="15" customHeight="1">
      <c r="A167" s="13" t="s">
        <v>52</v>
      </c>
      <c r="B167" s="10" t="s">
        <v>55</v>
      </c>
      <c r="C167" s="11" t="s">
        <v>69</v>
      </c>
      <c r="D167" s="10" t="s">
        <v>165</v>
      </c>
      <c r="E167" s="10" t="s">
        <v>53</v>
      </c>
      <c r="F167" s="17">
        <v>329.25</v>
      </c>
    </row>
    <row r="168" spans="1:6" ht="15" customHeight="1">
      <c r="A168" s="9" t="s">
        <v>166</v>
      </c>
      <c r="B168" s="10" t="s">
        <v>55</v>
      </c>
      <c r="C168" s="11" t="s">
        <v>141</v>
      </c>
      <c r="D168" s="10"/>
      <c r="E168" s="10"/>
      <c r="F168" s="17">
        <v>1567</v>
      </c>
    </row>
    <row r="169" spans="1:6" ht="15" hidden="1" customHeight="1">
      <c r="A169" s="13" t="s">
        <v>167</v>
      </c>
      <c r="B169" s="10" t="s">
        <v>55</v>
      </c>
      <c r="C169" s="11" t="s">
        <v>141</v>
      </c>
      <c r="D169" s="10" t="s">
        <v>168</v>
      </c>
      <c r="E169" s="10"/>
      <c r="F169" s="12">
        <v>1567000</v>
      </c>
    </row>
    <row r="170" spans="1:6" ht="15" hidden="1" customHeight="1">
      <c r="A170" s="13" t="s">
        <v>169</v>
      </c>
      <c r="B170" s="10" t="s">
        <v>55</v>
      </c>
      <c r="C170" s="11" t="s">
        <v>141</v>
      </c>
      <c r="D170" s="10" t="s">
        <v>170</v>
      </c>
      <c r="E170" s="10"/>
      <c r="F170" s="12">
        <v>1567000</v>
      </c>
    </row>
    <row r="171" spans="1:6" ht="26.25" customHeight="1">
      <c r="A171" s="13" t="s">
        <v>72</v>
      </c>
      <c r="B171" s="10" t="s">
        <v>55</v>
      </c>
      <c r="C171" s="11" t="s">
        <v>141</v>
      </c>
      <c r="D171" s="10" t="s">
        <v>171</v>
      </c>
      <c r="E171" s="10"/>
      <c r="F171" s="17">
        <v>1567</v>
      </c>
    </row>
    <row r="172" spans="1:6" ht="39" customHeight="1">
      <c r="A172" s="13" t="s">
        <v>48</v>
      </c>
      <c r="B172" s="10" t="s">
        <v>55</v>
      </c>
      <c r="C172" s="11" t="s">
        <v>141</v>
      </c>
      <c r="D172" s="10" t="s">
        <v>171</v>
      </c>
      <c r="E172" s="10" t="s">
        <v>49</v>
      </c>
      <c r="F172" s="17">
        <v>1567</v>
      </c>
    </row>
    <row r="173" spans="1:6" ht="15" customHeight="1">
      <c r="A173" s="13" t="s">
        <v>52</v>
      </c>
      <c r="B173" s="10" t="s">
        <v>55</v>
      </c>
      <c r="C173" s="11" t="s">
        <v>141</v>
      </c>
      <c r="D173" s="10" t="s">
        <v>171</v>
      </c>
      <c r="E173" s="10" t="s">
        <v>53</v>
      </c>
      <c r="F173" s="17">
        <v>1567</v>
      </c>
    </row>
    <row r="174" spans="1:6" ht="15" customHeight="1">
      <c r="A174" s="9" t="s">
        <v>172</v>
      </c>
      <c r="B174" s="10" t="s">
        <v>55</v>
      </c>
      <c r="C174" s="11" t="s">
        <v>173</v>
      </c>
      <c r="D174" s="10"/>
      <c r="E174" s="10"/>
      <c r="F174" s="17">
        <f>10693.28016-450</f>
        <v>10243.28016</v>
      </c>
    </row>
    <row r="175" spans="1:6" ht="15" hidden="1" customHeight="1">
      <c r="A175" s="13" t="s">
        <v>174</v>
      </c>
      <c r="B175" s="10" t="s">
        <v>55</v>
      </c>
      <c r="C175" s="11" t="s">
        <v>173</v>
      </c>
      <c r="D175" s="10" t="s">
        <v>175</v>
      </c>
      <c r="E175" s="10"/>
      <c r="F175" s="12">
        <v>420500</v>
      </c>
    </row>
    <row r="176" spans="1:6" ht="15" hidden="1" customHeight="1">
      <c r="A176" s="13" t="s">
        <v>176</v>
      </c>
      <c r="B176" s="10" t="s">
        <v>55</v>
      </c>
      <c r="C176" s="11" t="s">
        <v>173</v>
      </c>
      <c r="D176" s="10" t="s">
        <v>177</v>
      </c>
      <c r="E176" s="10"/>
      <c r="F176" s="12">
        <v>420500</v>
      </c>
    </row>
    <row r="177" spans="1:6" ht="39" customHeight="1">
      <c r="A177" s="13" t="s">
        <v>48</v>
      </c>
      <c r="B177" s="10" t="s">
        <v>55</v>
      </c>
      <c r="C177" s="11" t="s">
        <v>173</v>
      </c>
      <c r="D177" s="10" t="s">
        <v>178</v>
      </c>
      <c r="E177" s="10"/>
      <c r="F177" s="17">
        <v>150</v>
      </c>
    </row>
    <row r="178" spans="1:6" ht="39" customHeight="1">
      <c r="A178" s="13" t="s">
        <v>48</v>
      </c>
      <c r="B178" s="10" t="s">
        <v>55</v>
      </c>
      <c r="C178" s="11" t="s">
        <v>173</v>
      </c>
      <c r="D178" s="10" t="s">
        <v>178</v>
      </c>
      <c r="E178" s="10" t="s">
        <v>49</v>
      </c>
      <c r="F178" s="17">
        <v>150</v>
      </c>
    </row>
    <row r="179" spans="1:6" ht="15" customHeight="1">
      <c r="A179" s="13" t="s">
        <v>52</v>
      </c>
      <c r="B179" s="10" t="s">
        <v>55</v>
      </c>
      <c r="C179" s="11" t="s">
        <v>173</v>
      </c>
      <c r="D179" s="10" t="s">
        <v>178</v>
      </c>
      <c r="E179" s="10" t="s">
        <v>53</v>
      </c>
      <c r="F179" s="17">
        <v>150</v>
      </c>
    </row>
    <row r="180" spans="1:6" ht="26.25" customHeight="1">
      <c r="A180" s="13" t="s">
        <v>72</v>
      </c>
      <c r="B180" s="10" t="s">
        <v>55</v>
      </c>
      <c r="C180" s="11" t="s">
        <v>173</v>
      </c>
      <c r="D180" s="10" t="s">
        <v>179</v>
      </c>
      <c r="E180" s="10"/>
      <c r="F180" s="17">
        <v>270.5</v>
      </c>
    </row>
    <row r="181" spans="1:6" ht="39" customHeight="1">
      <c r="A181" s="13" t="s">
        <v>48</v>
      </c>
      <c r="B181" s="10" t="s">
        <v>55</v>
      </c>
      <c r="C181" s="11" t="s">
        <v>173</v>
      </c>
      <c r="D181" s="10" t="s">
        <v>179</v>
      </c>
      <c r="E181" s="10" t="s">
        <v>49</v>
      </c>
      <c r="F181" s="17">
        <v>270.5</v>
      </c>
    </row>
    <row r="182" spans="1:6" ht="15" customHeight="1">
      <c r="A182" s="13" t="s">
        <v>52</v>
      </c>
      <c r="B182" s="10" t="s">
        <v>55</v>
      </c>
      <c r="C182" s="11" t="s">
        <v>173</v>
      </c>
      <c r="D182" s="10" t="s">
        <v>179</v>
      </c>
      <c r="E182" s="10" t="s">
        <v>53</v>
      </c>
      <c r="F182" s="17">
        <v>270.5</v>
      </c>
    </row>
    <row r="183" spans="1:6" ht="15" hidden="1" customHeight="1">
      <c r="A183" s="13" t="s">
        <v>180</v>
      </c>
      <c r="B183" s="10" t="s">
        <v>55</v>
      </c>
      <c r="C183" s="11" t="s">
        <v>173</v>
      </c>
      <c r="D183" s="10" t="s">
        <v>181</v>
      </c>
      <c r="E183" s="10"/>
      <c r="F183" s="12">
        <v>30000</v>
      </c>
    </row>
    <row r="184" spans="1:6" ht="15" hidden="1" customHeight="1">
      <c r="A184" s="13" t="s">
        <v>182</v>
      </c>
      <c r="B184" s="10" t="s">
        <v>55</v>
      </c>
      <c r="C184" s="11" t="s">
        <v>173</v>
      </c>
      <c r="D184" s="10" t="s">
        <v>183</v>
      </c>
      <c r="E184" s="10"/>
      <c r="F184" s="12">
        <v>30000</v>
      </c>
    </row>
    <row r="185" spans="1:6" ht="15" hidden="1" customHeight="1">
      <c r="A185" s="13" t="s">
        <v>184</v>
      </c>
      <c r="B185" s="10" t="s">
        <v>55</v>
      </c>
      <c r="C185" s="11" t="s">
        <v>173</v>
      </c>
      <c r="D185" s="10" t="s">
        <v>185</v>
      </c>
      <c r="E185" s="10"/>
      <c r="F185" s="12">
        <v>30000</v>
      </c>
    </row>
    <row r="186" spans="1:6" ht="39" customHeight="1">
      <c r="A186" s="13" t="s">
        <v>186</v>
      </c>
      <c r="B186" s="10" t="s">
        <v>55</v>
      </c>
      <c r="C186" s="11" t="s">
        <v>173</v>
      </c>
      <c r="D186" s="10" t="s">
        <v>187</v>
      </c>
      <c r="E186" s="10"/>
      <c r="F186" s="17">
        <v>30</v>
      </c>
    </row>
    <row r="187" spans="1:6" ht="39" customHeight="1">
      <c r="A187" s="13" t="s">
        <v>48</v>
      </c>
      <c r="B187" s="10" t="s">
        <v>55</v>
      </c>
      <c r="C187" s="11" t="s">
        <v>173</v>
      </c>
      <c r="D187" s="10" t="s">
        <v>187</v>
      </c>
      <c r="E187" s="10" t="s">
        <v>49</v>
      </c>
      <c r="F187" s="17">
        <v>30</v>
      </c>
    </row>
    <row r="188" spans="1:6" ht="15" customHeight="1">
      <c r="A188" s="13" t="s">
        <v>52</v>
      </c>
      <c r="B188" s="10" t="s">
        <v>55</v>
      </c>
      <c r="C188" s="11" t="s">
        <v>173</v>
      </c>
      <c r="D188" s="10" t="s">
        <v>187</v>
      </c>
      <c r="E188" s="10" t="s">
        <v>53</v>
      </c>
      <c r="F188" s="17">
        <v>30</v>
      </c>
    </row>
    <row r="189" spans="1:6" ht="15" hidden="1" customHeight="1">
      <c r="A189" s="13" t="s">
        <v>188</v>
      </c>
      <c r="B189" s="10" t="s">
        <v>55</v>
      </c>
      <c r="C189" s="11" t="s">
        <v>173</v>
      </c>
      <c r="D189" s="10" t="s">
        <v>189</v>
      </c>
      <c r="E189" s="10"/>
      <c r="F189" s="12">
        <v>50000</v>
      </c>
    </row>
    <row r="190" spans="1:6" ht="15" hidden="1" customHeight="1">
      <c r="A190" s="13" t="s">
        <v>190</v>
      </c>
      <c r="B190" s="10" t="s">
        <v>55</v>
      </c>
      <c r="C190" s="11" t="s">
        <v>173</v>
      </c>
      <c r="D190" s="10" t="s">
        <v>191</v>
      </c>
      <c r="E190" s="10"/>
      <c r="F190" s="12">
        <v>50000</v>
      </c>
    </row>
    <row r="191" spans="1:6" ht="51.75" customHeight="1">
      <c r="A191" s="13" t="s">
        <v>192</v>
      </c>
      <c r="B191" s="10" t="s">
        <v>55</v>
      </c>
      <c r="C191" s="11" t="s">
        <v>173</v>
      </c>
      <c r="D191" s="10" t="s">
        <v>193</v>
      </c>
      <c r="E191" s="10"/>
      <c r="F191" s="17">
        <v>50</v>
      </c>
    </row>
    <row r="192" spans="1:6" ht="39" customHeight="1">
      <c r="A192" s="13" t="s">
        <v>48</v>
      </c>
      <c r="B192" s="10" t="s">
        <v>55</v>
      </c>
      <c r="C192" s="11" t="s">
        <v>173</v>
      </c>
      <c r="D192" s="10" t="s">
        <v>193</v>
      </c>
      <c r="E192" s="10" t="s">
        <v>49</v>
      </c>
      <c r="F192" s="17">
        <v>50</v>
      </c>
    </row>
    <row r="193" spans="1:6" ht="26.25" customHeight="1">
      <c r="A193" s="13" t="s">
        <v>50</v>
      </c>
      <c r="B193" s="10" t="s">
        <v>55</v>
      </c>
      <c r="C193" s="11" t="s">
        <v>173</v>
      </c>
      <c r="D193" s="10" t="s">
        <v>193</v>
      </c>
      <c r="E193" s="10" t="s">
        <v>51</v>
      </c>
      <c r="F193" s="17">
        <v>50</v>
      </c>
    </row>
    <row r="194" spans="1:6" ht="15" hidden="1" customHeight="1">
      <c r="A194" s="13" t="s">
        <v>119</v>
      </c>
      <c r="B194" s="10" t="s">
        <v>55</v>
      </c>
      <c r="C194" s="11" t="s">
        <v>173</v>
      </c>
      <c r="D194" s="10" t="s">
        <v>120</v>
      </c>
      <c r="E194" s="10"/>
      <c r="F194" s="12">
        <v>9391268.9600000009</v>
      </c>
    </row>
    <row r="195" spans="1:6" ht="15" hidden="1" customHeight="1">
      <c r="A195" s="13" t="s">
        <v>121</v>
      </c>
      <c r="B195" s="10" t="s">
        <v>55</v>
      </c>
      <c r="C195" s="11" t="s">
        <v>173</v>
      </c>
      <c r="D195" s="10" t="s">
        <v>122</v>
      </c>
      <c r="E195" s="10"/>
      <c r="F195" s="12">
        <v>9391268.9600000009</v>
      </c>
    </row>
    <row r="196" spans="1:6" ht="39" customHeight="1">
      <c r="A196" s="13" t="s">
        <v>123</v>
      </c>
      <c r="B196" s="10" t="s">
        <v>55</v>
      </c>
      <c r="C196" s="11" t="s">
        <v>173</v>
      </c>
      <c r="D196" s="10" t="s">
        <v>124</v>
      </c>
      <c r="E196" s="10"/>
      <c r="F196" s="17">
        <v>9391.2689599999994</v>
      </c>
    </row>
    <row r="197" spans="1:6" ht="26.25" customHeight="1">
      <c r="A197" s="13" t="s">
        <v>40</v>
      </c>
      <c r="B197" s="10" t="s">
        <v>55</v>
      </c>
      <c r="C197" s="11" t="s">
        <v>173</v>
      </c>
      <c r="D197" s="10" t="s">
        <v>124</v>
      </c>
      <c r="E197" s="10" t="s">
        <v>41</v>
      </c>
      <c r="F197" s="17">
        <v>8275.5289599999996</v>
      </c>
    </row>
    <row r="198" spans="1:6" ht="15" customHeight="1">
      <c r="A198" s="13" t="s">
        <v>42</v>
      </c>
      <c r="B198" s="10" t="s">
        <v>55</v>
      </c>
      <c r="C198" s="11" t="s">
        <v>173</v>
      </c>
      <c r="D198" s="10" t="s">
        <v>124</v>
      </c>
      <c r="E198" s="10" t="s">
        <v>43</v>
      </c>
      <c r="F198" s="17">
        <v>6356.0130499999996</v>
      </c>
    </row>
    <row r="199" spans="1:6" ht="39" customHeight="1">
      <c r="A199" s="13" t="s">
        <v>44</v>
      </c>
      <c r="B199" s="10" t="s">
        <v>55</v>
      </c>
      <c r="C199" s="11" t="s">
        <v>173</v>
      </c>
      <c r="D199" s="10" t="s">
        <v>124</v>
      </c>
      <c r="E199" s="10" t="s">
        <v>45</v>
      </c>
      <c r="F199" s="17">
        <v>1919.5159100000001</v>
      </c>
    </row>
    <row r="200" spans="1:6" ht="39" customHeight="1">
      <c r="A200" s="13" t="s">
        <v>48</v>
      </c>
      <c r="B200" s="10" t="s">
        <v>55</v>
      </c>
      <c r="C200" s="11" t="s">
        <v>173</v>
      </c>
      <c r="D200" s="10" t="s">
        <v>124</v>
      </c>
      <c r="E200" s="10" t="s">
        <v>49</v>
      </c>
      <c r="F200" s="17">
        <f>1115.74-450</f>
        <v>665.74</v>
      </c>
    </row>
    <row r="201" spans="1:6" ht="26.25" customHeight="1">
      <c r="A201" s="13" t="s">
        <v>50</v>
      </c>
      <c r="B201" s="10" t="s">
        <v>55</v>
      </c>
      <c r="C201" s="11" t="s">
        <v>173</v>
      </c>
      <c r="D201" s="10" t="s">
        <v>124</v>
      </c>
      <c r="E201" s="10" t="s">
        <v>51</v>
      </c>
      <c r="F201" s="17">
        <v>115.74</v>
      </c>
    </row>
    <row r="202" spans="1:6" ht="15" customHeight="1">
      <c r="A202" s="13" t="s">
        <v>52</v>
      </c>
      <c r="B202" s="10" t="s">
        <v>55</v>
      </c>
      <c r="C202" s="11" t="s">
        <v>173</v>
      </c>
      <c r="D202" s="10" t="s">
        <v>124</v>
      </c>
      <c r="E202" s="10" t="s">
        <v>53</v>
      </c>
      <c r="F202" s="17">
        <f>1000-450</f>
        <v>550</v>
      </c>
    </row>
    <row r="203" spans="1:6" ht="15" hidden="1" customHeight="1">
      <c r="A203" s="13" t="s">
        <v>76</v>
      </c>
      <c r="B203" s="10" t="s">
        <v>55</v>
      </c>
      <c r="C203" s="11" t="s">
        <v>173</v>
      </c>
      <c r="D203" s="10" t="s">
        <v>77</v>
      </c>
      <c r="E203" s="10"/>
      <c r="F203" s="12">
        <v>801511.2</v>
      </c>
    </row>
    <row r="204" spans="1:6" ht="15" hidden="1" customHeight="1">
      <c r="A204" s="13" t="s">
        <v>161</v>
      </c>
      <c r="B204" s="10" t="s">
        <v>55</v>
      </c>
      <c r="C204" s="11" t="s">
        <v>173</v>
      </c>
      <c r="D204" s="10" t="s">
        <v>162</v>
      </c>
      <c r="E204" s="10"/>
      <c r="F204" s="12">
        <v>801511.2</v>
      </c>
    </row>
    <row r="205" spans="1:6" ht="39" customHeight="1">
      <c r="A205" s="13" t="s">
        <v>163</v>
      </c>
      <c r="B205" s="10" t="s">
        <v>55</v>
      </c>
      <c r="C205" s="11" t="s">
        <v>173</v>
      </c>
      <c r="D205" s="10" t="s">
        <v>164</v>
      </c>
      <c r="E205" s="10"/>
      <c r="F205" s="17">
        <v>801.51120000000003</v>
      </c>
    </row>
    <row r="206" spans="1:6" ht="26.25" customHeight="1">
      <c r="A206" s="13" t="s">
        <v>40</v>
      </c>
      <c r="B206" s="10" t="s">
        <v>55</v>
      </c>
      <c r="C206" s="11" t="s">
        <v>173</v>
      </c>
      <c r="D206" s="10" t="s">
        <v>164</v>
      </c>
      <c r="E206" s="10" t="s">
        <v>41</v>
      </c>
      <c r="F206" s="17">
        <v>801.51120000000003</v>
      </c>
    </row>
    <row r="207" spans="1:6" ht="15" customHeight="1">
      <c r="A207" s="13" t="s">
        <v>42</v>
      </c>
      <c r="B207" s="10" t="s">
        <v>55</v>
      </c>
      <c r="C207" s="11" t="s">
        <v>173</v>
      </c>
      <c r="D207" s="10" t="s">
        <v>164</v>
      </c>
      <c r="E207" s="10" t="s">
        <v>43</v>
      </c>
      <c r="F207" s="17">
        <v>615.6</v>
      </c>
    </row>
    <row r="208" spans="1:6" ht="39" customHeight="1">
      <c r="A208" s="13" t="s">
        <v>44</v>
      </c>
      <c r="B208" s="10" t="s">
        <v>55</v>
      </c>
      <c r="C208" s="11" t="s">
        <v>173</v>
      </c>
      <c r="D208" s="10" t="s">
        <v>164</v>
      </c>
      <c r="E208" s="10" t="s">
        <v>45</v>
      </c>
      <c r="F208" s="15">
        <v>185.91120000000001</v>
      </c>
    </row>
    <row r="209" spans="1:6" ht="15" customHeight="1">
      <c r="A209" s="7" t="s">
        <v>194</v>
      </c>
      <c r="B209" s="8" t="s">
        <v>69</v>
      </c>
      <c r="C209" s="8"/>
      <c r="D209" s="8"/>
      <c r="E209" s="8"/>
      <c r="F209" s="16">
        <f>12564.3-250</f>
        <v>12314.3</v>
      </c>
    </row>
    <row r="210" spans="1:6" ht="15" customHeight="1">
      <c r="A210" s="9" t="s">
        <v>195</v>
      </c>
      <c r="B210" s="10" t="s">
        <v>69</v>
      </c>
      <c r="C210" s="11" t="s">
        <v>15</v>
      </c>
      <c r="D210" s="10"/>
      <c r="E210" s="10"/>
      <c r="F210" s="17">
        <f>7463-250</f>
        <v>7213</v>
      </c>
    </row>
    <row r="211" spans="1:6" ht="15" hidden="1" customHeight="1">
      <c r="A211" s="13" t="s">
        <v>196</v>
      </c>
      <c r="B211" s="10" t="s">
        <v>69</v>
      </c>
      <c r="C211" s="11" t="s">
        <v>15</v>
      </c>
      <c r="D211" s="10" t="s">
        <v>197</v>
      </c>
      <c r="E211" s="10"/>
      <c r="F211" s="12">
        <v>550000</v>
      </c>
    </row>
    <row r="212" spans="1:6" ht="15" hidden="1" customHeight="1">
      <c r="A212" s="13" t="s">
        <v>198</v>
      </c>
      <c r="B212" s="10" t="s">
        <v>69</v>
      </c>
      <c r="C212" s="11" t="s">
        <v>15</v>
      </c>
      <c r="D212" s="10" t="s">
        <v>199</v>
      </c>
      <c r="E212" s="10"/>
      <c r="F212" s="12">
        <v>300000</v>
      </c>
    </row>
    <row r="213" spans="1:6" ht="51.75" customHeight="1">
      <c r="A213" s="13" t="s">
        <v>200</v>
      </c>
      <c r="B213" s="10" t="s">
        <v>69</v>
      </c>
      <c r="C213" s="11" t="s">
        <v>15</v>
      </c>
      <c r="D213" s="10" t="s">
        <v>201</v>
      </c>
      <c r="E213" s="10"/>
      <c r="F213" s="17">
        <v>300</v>
      </c>
    </row>
    <row r="214" spans="1:6" ht="39" customHeight="1">
      <c r="A214" s="13" t="s">
        <v>48</v>
      </c>
      <c r="B214" s="10" t="s">
        <v>69</v>
      </c>
      <c r="C214" s="11" t="s">
        <v>15</v>
      </c>
      <c r="D214" s="10" t="s">
        <v>201</v>
      </c>
      <c r="E214" s="10" t="s">
        <v>49</v>
      </c>
      <c r="F214" s="17">
        <v>300</v>
      </c>
    </row>
    <row r="215" spans="1:6" ht="15" customHeight="1">
      <c r="A215" s="13" t="s">
        <v>52</v>
      </c>
      <c r="B215" s="10" t="s">
        <v>69</v>
      </c>
      <c r="C215" s="11" t="s">
        <v>15</v>
      </c>
      <c r="D215" s="10" t="s">
        <v>201</v>
      </c>
      <c r="E215" s="10" t="s">
        <v>53</v>
      </c>
      <c r="F215" s="17">
        <v>300</v>
      </c>
    </row>
    <row r="216" spans="1:6" ht="15" hidden="1" customHeight="1">
      <c r="A216" s="13" t="s">
        <v>202</v>
      </c>
      <c r="B216" s="10" t="s">
        <v>69</v>
      </c>
      <c r="C216" s="11" t="s">
        <v>15</v>
      </c>
      <c r="D216" s="10" t="s">
        <v>203</v>
      </c>
      <c r="E216" s="10"/>
      <c r="F216" s="12">
        <v>250000</v>
      </c>
    </row>
    <row r="217" spans="1:6" ht="39" hidden="1" customHeight="1">
      <c r="A217" s="13" t="s">
        <v>204</v>
      </c>
      <c r="B217" s="10" t="s">
        <v>69</v>
      </c>
      <c r="C217" s="11" t="s">
        <v>15</v>
      </c>
      <c r="D217" s="10" t="s">
        <v>205</v>
      </c>
      <c r="E217" s="10"/>
      <c r="F217" s="17">
        <v>0</v>
      </c>
    </row>
    <row r="218" spans="1:6" ht="39" hidden="1" customHeight="1">
      <c r="A218" s="13" t="s">
        <v>48</v>
      </c>
      <c r="B218" s="10" t="s">
        <v>69</v>
      </c>
      <c r="C218" s="11" t="s">
        <v>15</v>
      </c>
      <c r="D218" s="10" t="s">
        <v>205</v>
      </c>
      <c r="E218" s="10" t="s">
        <v>49</v>
      </c>
      <c r="F218" s="17">
        <v>0</v>
      </c>
    </row>
    <row r="219" spans="1:6" ht="15" hidden="1" customHeight="1">
      <c r="A219" s="13" t="s">
        <v>52</v>
      </c>
      <c r="B219" s="10" t="s">
        <v>69</v>
      </c>
      <c r="C219" s="11" t="s">
        <v>15</v>
      </c>
      <c r="D219" s="10" t="s">
        <v>205</v>
      </c>
      <c r="E219" s="10" t="s">
        <v>53</v>
      </c>
      <c r="F219" s="17">
        <v>0</v>
      </c>
    </row>
    <row r="220" spans="1:6" ht="15" hidden="1" customHeight="1">
      <c r="A220" s="13" t="s">
        <v>206</v>
      </c>
      <c r="B220" s="10" t="s">
        <v>69</v>
      </c>
      <c r="C220" s="11" t="s">
        <v>15</v>
      </c>
      <c r="D220" s="10" t="s">
        <v>207</v>
      </c>
      <c r="E220" s="10"/>
      <c r="F220" s="12">
        <v>6913000</v>
      </c>
    </row>
    <row r="221" spans="1:6" ht="15" hidden="1" customHeight="1">
      <c r="A221" s="13" t="s">
        <v>208</v>
      </c>
      <c r="B221" s="10" t="s">
        <v>69</v>
      </c>
      <c r="C221" s="11" t="s">
        <v>15</v>
      </c>
      <c r="D221" s="10" t="s">
        <v>209</v>
      </c>
      <c r="E221" s="10"/>
      <c r="F221" s="12">
        <v>6913000</v>
      </c>
    </row>
    <row r="222" spans="1:6" ht="15" hidden="1" customHeight="1">
      <c r="A222" s="13" t="s">
        <v>210</v>
      </c>
      <c r="B222" s="10" t="s">
        <v>69</v>
      </c>
      <c r="C222" s="11" t="s">
        <v>15</v>
      </c>
      <c r="D222" s="10" t="s">
        <v>211</v>
      </c>
      <c r="E222" s="10"/>
      <c r="F222" s="12">
        <v>6913000</v>
      </c>
    </row>
    <row r="223" spans="1:6" ht="77.25" customHeight="1">
      <c r="A223" s="13" t="s">
        <v>212</v>
      </c>
      <c r="B223" s="10" t="s">
        <v>69</v>
      </c>
      <c r="C223" s="11" t="s">
        <v>15</v>
      </c>
      <c r="D223" s="10" t="s">
        <v>213</v>
      </c>
      <c r="E223" s="10"/>
      <c r="F223" s="17">
        <v>6913</v>
      </c>
    </row>
    <row r="224" spans="1:6" ht="51.75" customHeight="1">
      <c r="A224" s="13" t="s">
        <v>214</v>
      </c>
      <c r="B224" s="10" t="s">
        <v>69</v>
      </c>
      <c r="C224" s="11" t="s">
        <v>15</v>
      </c>
      <c r="D224" s="10" t="s">
        <v>213</v>
      </c>
      <c r="E224" s="10" t="s">
        <v>215</v>
      </c>
      <c r="F224" s="17">
        <v>6913</v>
      </c>
    </row>
    <row r="225" spans="1:6" ht="51.75" customHeight="1">
      <c r="A225" s="13" t="s">
        <v>216</v>
      </c>
      <c r="B225" s="10" t="s">
        <v>69</v>
      </c>
      <c r="C225" s="11" t="s">
        <v>15</v>
      </c>
      <c r="D225" s="10" t="s">
        <v>213</v>
      </c>
      <c r="E225" s="10" t="s">
        <v>217</v>
      </c>
      <c r="F225" s="17">
        <v>6913</v>
      </c>
    </row>
    <row r="226" spans="1:6" ht="15" customHeight="1">
      <c r="A226" s="9" t="s">
        <v>218</v>
      </c>
      <c r="B226" s="10" t="s">
        <v>69</v>
      </c>
      <c r="C226" s="11" t="s">
        <v>31</v>
      </c>
      <c r="D226" s="10"/>
      <c r="E226" s="10"/>
      <c r="F226" s="17">
        <v>5101.3</v>
      </c>
    </row>
    <row r="227" spans="1:6" ht="39" customHeight="1">
      <c r="A227" s="13" t="s">
        <v>219</v>
      </c>
      <c r="B227" s="10" t="s">
        <v>69</v>
      </c>
      <c r="C227" s="11" t="s">
        <v>31</v>
      </c>
      <c r="D227" s="10" t="s">
        <v>220</v>
      </c>
      <c r="E227" s="10" t="s">
        <v>49</v>
      </c>
      <c r="F227" s="17">
        <v>1690</v>
      </c>
    </row>
    <row r="228" spans="1:6" ht="15" customHeight="1">
      <c r="A228" s="13" t="s">
        <v>52</v>
      </c>
      <c r="B228" s="10" t="s">
        <v>69</v>
      </c>
      <c r="C228" s="11" t="s">
        <v>31</v>
      </c>
      <c r="D228" s="10" t="s">
        <v>220</v>
      </c>
      <c r="E228" s="10" t="s">
        <v>53</v>
      </c>
      <c r="F228" s="17">
        <v>1690</v>
      </c>
    </row>
    <row r="229" spans="1:6" ht="15" hidden="1" customHeight="1">
      <c r="A229" s="13" t="s">
        <v>221</v>
      </c>
      <c r="B229" s="10" t="s">
        <v>69</v>
      </c>
      <c r="C229" s="11" t="s">
        <v>31</v>
      </c>
      <c r="D229" s="10" t="s">
        <v>222</v>
      </c>
      <c r="E229" s="10"/>
      <c r="F229" s="12">
        <v>3061300</v>
      </c>
    </row>
    <row r="230" spans="1:6" ht="15" hidden="1" customHeight="1">
      <c r="A230" s="13" t="s">
        <v>223</v>
      </c>
      <c r="B230" s="10" t="s">
        <v>69</v>
      </c>
      <c r="C230" s="11" t="s">
        <v>31</v>
      </c>
      <c r="D230" s="10" t="s">
        <v>224</v>
      </c>
      <c r="E230" s="10"/>
      <c r="F230" s="12">
        <v>3061300</v>
      </c>
    </row>
    <row r="231" spans="1:6" ht="26.25" customHeight="1">
      <c r="A231" s="13" t="s">
        <v>225</v>
      </c>
      <c r="B231" s="10" t="s">
        <v>69</v>
      </c>
      <c r="C231" s="11" t="s">
        <v>31</v>
      </c>
      <c r="D231" s="10" t="s">
        <v>226</v>
      </c>
      <c r="E231" s="10"/>
      <c r="F231" s="17">
        <v>3061.3</v>
      </c>
    </row>
    <row r="232" spans="1:6" ht="39" customHeight="1">
      <c r="A232" s="13" t="s">
        <v>48</v>
      </c>
      <c r="B232" s="10" t="s">
        <v>69</v>
      </c>
      <c r="C232" s="11" t="s">
        <v>31</v>
      </c>
      <c r="D232" s="10" t="s">
        <v>226</v>
      </c>
      <c r="E232" s="10" t="s">
        <v>49</v>
      </c>
      <c r="F232" s="17">
        <v>3061.3</v>
      </c>
    </row>
    <row r="233" spans="1:6" ht="15" customHeight="1">
      <c r="A233" s="13" t="s">
        <v>52</v>
      </c>
      <c r="B233" s="10" t="s">
        <v>69</v>
      </c>
      <c r="C233" s="11" t="s">
        <v>31</v>
      </c>
      <c r="D233" s="10" t="s">
        <v>226</v>
      </c>
      <c r="E233" s="10" t="s">
        <v>53</v>
      </c>
      <c r="F233" s="17">
        <v>3061.3</v>
      </c>
    </row>
    <row r="234" spans="1:6" ht="15" hidden="1" customHeight="1">
      <c r="A234" s="13" t="s">
        <v>227</v>
      </c>
      <c r="B234" s="10" t="s">
        <v>69</v>
      </c>
      <c r="C234" s="11" t="s">
        <v>31</v>
      </c>
      <c r="D234" s="10" t="s">
        <v>228</v>
      </c>
      <c r="E234" s="10"/>
      <c r="F234" s="12">
        <v>350000</v>
      </c>
    </row>
    <row r="235" spans="1:6" ht="15" hidden="1" customHeight="1">
      <c r="A235" s="13" t="s">
        <v>229</v>
      </c>
      <c r="B235" s="10" t="s">
        <v>69</v>
      </c>
      <c r="C235" s="11" t="s">
        <v>31</v>
      </c>
      <c r="D235" s="10" t="s">
        <v>230</v>
      </c>
      <c r="E235" s="10"/>
      <c r="F235" s="12">
        <v>350000</v>
      </c>
    </row>
    <row r="236" spans="1:6" ht="26.25" customHeight="1">
      <c r="A236" s="13" t="s">
        <v>231</v>
      </c>
      <c r="B236" s="10" t="s">
        <v>69</v>
      </c>
      <c r="C236" s="11" t="s">
        <v>31</v>
      </c>
      <c r="D236" s="10" t="s">
        <v>232</v>
      </c>
      <c r="E236" s="10"/>
      <c r="F236" s="17">
        <v>350</v>
      </c>
    </row>
    <row r="237" spans="1:6" ht="39" customHeight="1">
      <c r="A237" s="13" t="s">
        <v>48</v>
      </c>
      <c r="B237" s="10" t="s">
        <v>69</v>
      </c>
      <c r="C237" s="11" t="s">
        <v>31</v>
      </c>
      <c r="D237" s="10" t="s">
        <v>232</v>
      </c>
      <c r="E237" s="10" t="s">
        <v>49</v>
      </c>
      <c r="F237" s="17">
        <v>350</v>
      </c>
    </row>
    <row r="238" spans="1:6" ht="15" customHeight="1">
      <c r="A238" s="13" t="s">
        <v>52</v>
      </c>
      <c r="B238" s="10" t="s">
        <v>69</v>
      </c>
      <c r="C238" s="11" t="s">
        <v>31</v>
      </c>
      <c r="D238" s="10" t="s">
        <v>232</v>
      </c>
      <c r="E238" s="10" t="s">
        <v>53</v>
      </c>
      <c r="F238" s="17">
        <v>350</v>
      </c>
    </row>
    <row r="239" spans="1:6" ht="15" customHeight="1">
      <c r="A239" s="7" t="s">
        <v>233</v>
      </c>
      <c r="B239" s="8" t="s">
        <v>75</v>
      </c>
      <c r="C239" s="8"/>
      <c r="D239" s="8"/>
      <c r="E239" s="8"/>
      <c r="F239" s="16">
        <v>1090.8</v>
      </c>
    </row>
    <row r="240" spans="1:6" ht="26.25" customHeight="1">
      <c r="A240" s="9" t="s">
        <v>234</v>
      </c>
      <c r="B240" s="10" t="s">
        <v>75</v>
      </c>
      <c r="C240" s="11" t="s">
        <v>31</v>
      </c>
      <c r="D240" s="10"/>
      <c r="E240" s="10"/>
      <c r="F240" s="17">
        <v>1090.8</v>
      </c>
    </row>
    <row r="241" spans="1:6" ht="15" hidden="1" customHeight="1">
      <c r="A241" s="13" t="s">
        <v>227</v>
      </c>
      <c r="B241" s="10" t="s">
        <v>75</v>
      </c>
      <c r="C241" s="11" t="s">
        <v>31</v>
      </c>
      <c r="D241" s="10" t="s">
        <v>228</v>
      </c>
      <c r="E241" s="10"/>
      <c r="F241" s="12">
        <v>1090800</v>
      </c>
    </row>
    <row r="242" spans="1:6" ht="15" hidden="1" customHeight="1">
      <c r="A242" s="13" t="s">
        <v>229</v>
      </c>
      <c r="B242" s="10" t="s">
        <v>75</v>
      </c>
      <c r="C242" s="11" t="s">
        <v>31</v>
      </c>
      <c r="D242" s="10" t="s">
        <v>230</v>
      </c>
      <c r="E242" s="10"/>
      <c r="F242" s="12">
        <v>1090800</v>
      </c>
    </row>
    <row r="243" spans="1:6" ht="26.25" customHeight="1">
      <c r="A243" s="13" t="s">
        <v>231</v>
      </c>
      <c r="B243" s="10" t="s">
        <v>75</v>
      </c>
      <c r="C243" s="11" t="s">
        <v>31</v>
      </c>
      <c r="D243" s="10" t="s">
        <v>232</v>
      </c>
      <c r="E243" s="10"/>
      <c r="F243" s="17">
        <v>1090.8</v>
      </c>
    </row>
    <row r="244" spans="1:6" ht="39" customHeight="1">
      <c r="A244" s="13" t="s">
        <v>48</v>
      </c>
      <c r="B244" s="10" t="s">
        <v>75</v>
      </c>
      <c r="C244" s="11" t="s">
        <v>31</v>
      </c>
      <c r="D244" s="10" t="s">
        <v>232</v>
      </c>
      <c r="E244" s="10" t="s">
        <v>49</v>
      </c>
      <c r="F244" s="17">
        <v>1090.8</v>
      </c>
    </row>
    <row r="245" spans="1:6" ht="15" customHeight="1">
      <c r="A245" s="13" t="s">
        <v>52</v>
      </c>
      <c r="B245" s="10" t="s">
        <v>75</v>
      </c>
      <c r="C245" s="11" t="s">
        <v>31</v>
      </c>
      <c r="D245" s="10" t="s">
        <v>232</v>
      </c>
      <c r="E245" s="10" t="s">
        <v>53</v>
      </c>
      <c r="F245" s="17">
        <v>1090.8</v>
      </c>
    </row>
    <row r="246" spans="1:6" ht="15" customHeight="1">
      <c r="A246" s="7" t="s">
        <v>235</v>
      </c>
      <c r="B246" s="8" t="s">
        <v>93</v>
      </c>
      <c r="C246" s="8"/>
      <c r="D246" s="8"/>
      <c r="E246" s="8"/>
      <c r="F246" s="16">
        <f>409748.97122-1000-500-50-55.12175+573.123</f>
        <v>408716.97247000004</v>
      </c>
    </row>
    <row r="247" spans="1:6" ht="15" customHeight="1">
      <c r="A247" s="9" t="s">
        <v>236</v>
      </c>
      <c r="B247" s="10" t="s">
        <v>93</v>
      </c>
      <c r="C247" s="11" t="s">
        <v>13</v>
      </c>
      <c r="D247" s="10"/>
      <c r="E247" s="10"/>
      <c r="F247" s="17">
        <f>98319.68825-55.12175</f>
        <v>98264.566500000001</v>
      </c>
    </row>
    <row r="248" spans="1:6" ht="15" hidden="1" customHeight="1">
      <c r="A248" s="13" t="s">
        <v>174</v>
      </c>
      <c r="B248" s="10" t="s">
        <v>93</v>
      </c>
      <c r="C248" s="11" t="s">
        <v>13</v>
      </c>
      <c r="D248" s="10" t="s">
        <v>175</v>
      </c>
      <c r="E248" s="10"/>
      <c r="F248" s="12">
        <v>347738</v>
      </c>
    </row>
    <row r="249" spans="1:6" ht="39" customHeight="1">
      <c r="A249" s="13" t="s">
        <v>237</v>
      </c>
      <c r="B249" s="10" t="s">
        <v>93</v>
      </c>
      <c r="C249" s="11" t="s">
        <v>13</v>
      </c>
      <c r="D249" s="10" t="s">
        <v>238</v>
      </c>
      <c r="E249" s="10"/>
      <c r="F249" s="15">
        <v>292.61624999999998</v>
      </c>
    </row>
    <row r="250" spans="1:6" ht="15" customHeight="1">
      <c r="A250" s="13" t="s">
        <v>239</v>
      </c>
      <c r="B250" s="10" t="s">
        <v>93</v>
      </c>
      <c r="C250" s="11" t="s">
        <v>13</v>
      </c>
      <c r="D250" s="10" t="s">
        <v>238</v>
      </c>
      <c r="E250" s="10" t="s">
        <v>240</v>
      </c>
      <c r="F250" s="15">
        <v>292.61624999999998</v>
      </c>
    </row>
    <row r="251" spans="1:6" ht="51.75" customHeight="1">
      <c r="A251" s="13" t="s">
        <v>241</v>
      </c>
      <c r="B251" s="10" t="s">
        <v>93</v>
      </c>
      <c r="C251" s="11" t="s">
        <v>13</v>
      </c>
      <c r="D251" s="10" t="s">
        <v>238</v>
      </c>
      <c r="E251" s="10" t="s">
        <v>242</v>
      </c>
      <c r="F251" s="15">
        <v>292.61624999999998</v>
      </c>
    </row>
    <row r="252" spans="1:6" ht="15" hidden="1" customHeight="1">
      <c r="A252" s="13" t="s">
        <v>114</v>
      </c>
      <c r="B252" s="10" t="s">
        <v>93</v>
      </c>
      <c r="C252" s="11" t="s">
        <v>13</v>
      </c>
      <c r="D252" s="10" t="s">
        <v>115</v>
      </c>
      <c r="E252" s="10"/>
      <c r="F252" s="12">
        <v>97971950.25</v>
      </c>
    </row>
    <row r="253" spans="1:6" ht="15" hidden="1" customHeight="1">
      <c r="A253" s="13" t="s">
        <v>243</v>
      </c>
      <c r="B253" s="10" t="s">
        <v>93</v>
      </c>
      <c r="C253" s="11" t="s">
        <v>13</v>
      </c>
      <c r="D253" s="10" t="s">
        <v>244</v>
      </c>
      <c r="E253" s="10"/>
      <c r="F253" s="12">
        <v>97971950.25</v>
      </c>
    </row>
    <row r="254" spans="1:6" ht="39" customHeight="1">
      <c r="A254" s="13" t="s">
        <v>245</v>
      </c>
      <c r="B254" s="10" t="s">
        <v>93</v>
      </c>
      <c r="C254" s="11" t="s">
        <v>13</v>
      </c>
      <c r="D254" s="10" t="s">
        <v>246</v>
      </c>
      <c r="E254" s="10"/>
      <c r="F254" s="17">
        <v>4319.9502499999999</v>
      </c>
    </row>
    <row r="255" spans="1:6" ht="15" customHeight="1">
      <c r="A255" s="13" t="s">
        <v>239</v>
      </c>
      <c r="B255" s="10" t="s">
        <v>93</v>
      </c>
      <c r="C255" s="11" t="s">
        <v>13</v>
      </c>
      <c r="D255" s="10" t="s">
        <v>246</v>
      </c>
      <c r="E255" s="10" t="s">
        <v>240</v>
      </c>
      <c r="F255" s="17">
        <v>4319.9502499999999</v>
      </c>
    </row>
    <row r="256" spans="1:6" ht="51.75" customHeight="1">
      <c r="A256" s="13" t="s">
        <v>241</v>
      </c>
      <c r="B256" s="10" t="s">
        <v>93</v>
      </c>
      <c r="C256" s="11" t="s">
        <v>13</v>
      </c>
      <c r="D256" s="10" t="s">
        <v>246</v>
      </c>
      <c r="E256" s="10" t="s">
        <v>242</v>
      </c>
      <c r="F256" s="17">
        <v>4319.9502499999999</v>
      </c>
    </row>
    <row r="257" spans="1:6" ht="26.25" customHeight="1">
      <c r="A257" s="13" t="s">
        <v>247</v>
      </c>
      <c r="B257" s="10" t="s">
        <v>93</v>
      </c>
      <c r="C257" s="11" t="s">
        <v>13</v>
      </c>
      <c r="D257" s="10" t="s">
        <v>248</v>
      </c>
      <c r="E257" s="10"/>
      <c r="F257" s="17">
        <v>93213</v>
      </c>
    </row>
    <row r="258" spans="1:6" ht="15" customHeight="1">
      <c r="A258" s="13" t="s">
        <v>239</v>
      </c>
      <c r="B258" s="10" t="s">
        <v>93</v>
      </c>
      <c r="C258" s="11" t="s">
        <v>13</v>
      </c>
      <c r="D258" s="10" t="s">
        <v>248</v>
      </c>
      <c r="E258" s="10" t="s">
        <v>240</v>
      </c>
      <c r="F258" s="17">
        <v>93213</v>
      </c>
    </row>
    <row r="259" spans="1:6" ht="51.75" customHeight="1">
      <c r="A259" s="13" t="s">
        <v>241</v>
      </c>
      <c r="B259" s="10" t="s">
        <v>93</v>
      </c>
      <c r="C259" s="11" t="s">
        <v>13</v>
      </c>
      <c r="D259" s="10" t="s">
        <v>248</v>
      </c>
      <c r="E259" s="10" t="s">
        <v>242</v>
      </c>
      <c r="F259" s="17">
        <v>93213</v>
      </c>
    </row>
    <row r="260" spans="1:6" ht="26.25" customHeight="1">
      <c r="A260" s="13" t="s">
        <v>249</v>
      </c>
      <c r="B260" s="10" t="s">
        <v>93</v>
      </c>
      <c r="C260" s="11" t="s">
        <v>13</v>
      </c>
      <c r="D260" s="10" t="s">
        <v>250</v>
      </c>
      <c r="E260" s="10"/>
      <c r="F260" s="17">
        <v>439</v>
      </c>
    </row>
    <row r="261" spans="1:6" ht="15" customHeight="1">
      <c r="A261" s="13" t="s">
        <v>239</v>
      </c>
      <c r="B261" s="10" t="s">
        <v>93</v>
      </c>
      <c r="C261" s="11" t="s">
        <v>13</v>
      </c>
      <c r="D261" s="10" t="s">
        <v>250</v>
      </c>
      <c r="E261" s="10" t="s">
        <v>240</v>
      </c>
      <c r="F261" s="17">
        <v>439</v>
      </c>
    </row>
    <row r="262" spans="1:6" ht="51.75" customHeight="1">
      <c r="A262" s="13" t="s">
        <v>241</v>
      </c>
      <c r="B262" s="10" t="s">
        <v>93</v>
      </c>
      <c r="C262" s="11" t="s">
        <v>13</v>
      </c>
      <c r="D262" s="10" t="s">
        <v>250</v>
      </c>
      <c r="E262" s="10" t="s">
        <v>242</v>
      </c>
      <c r="F262" s="17">
        <v>439</v>
      </c>
    </row>
    <row r="263" spans="1:6" ht="15" customHeight="1">
      <c r="A263" s="9" t="s">
        <v>251</v>
      </c>
      <c r="B263" s="10" t="s">
        <v>93</v>
      </c>
      <c r="C263" s="11" t="s">
        <v>15</v>
      </c>
      <c r="D263" s="10"/>
      <c r="E263" s="10"/>
      <c r="F263" s="17">
        <f>263885.44803-1000-500-400-50+1877.599</f>
        <v>263813.04703000002</v>
      </c>
    </row>
    <row r="264" spans="1:6" ht="15" hidden="1" customHeight="1">
      <c r="A264" s="13" t="s">
        <v>114</v>
      </c>
      <c r="B264" s="10" t="s">
        <v>93</v>
      </c>
      <c r="C264" s="11" t="s">
        <v>15</v>
      </c>
      <c r="D264" s="10" t="s">
        <v>115</v>
      </c>
      <c r="E264" s="10"/>
      <c r="F264" s="12">
        <v>264596771.00999999</v>
      </c>
    </row>
    <row r="265" spans="1:6" ht="15" hidden="1" customHeight="1">
      <c r="A265" s="13" t="s">
        <v>252</v>
      </c>
      <c r="B265" s="10" t="s">
        <v>93</v>
      </c>
      <c r="C265" s="11" t="s">
        <v>15</v>
      </c>
      <c r="D265" s="10" t="s">
        <v>253</v>
      </c>
      <c r="E265" s="10"/>
      <c r="F265" s="12">
        <v>259860891.00999999</v>
      </c>
    </row>
    <row r="266" spans="1:6" ht="26.25" customHeight="1">
      <c r="A266" s="13" t="s">
        <v>254</v>
      </c>
      <c r="B266" s="10" t="s">
        <v>93</v>
      </c>
      <c r="C266" s="11" t="s">
        <v>15</v>
      </c>
      <c r="D266" s="10" t="s">
        <v>255</v>
      </c>
      <c r="E266" s="10"/>
      <c r="F266" s="17">
        <f>8892.29101-411.27298-500-50+1877.599</f>
        <v>9808.6170300000013</v>
      </c>
    </row>
    <row r="267" spans="1:6" ht="15" customHeight="1">
      <c r="A267" s="13" t="s">
        <v>239</v>
      </c>
      <c r="B267" s="10" t="s">
        <v>93</v>
      </c>
      <c r="C267" s="11" t="s">
        <v>15</v>
      </c>
      <c r="D267" s="10" t="s">
        <v>255</v>
      </c>
      <c r="E267" s="10" t="s">
        <v>240</v>
      </c>
      <c r="F267" s="17">
        <f>8892.29101-411.27298-500-50+1877.599</f>
        <v>9808.6170300000013</v>
      </c>
    </row>
    <row r="268" spans="1:6" ht="51.75" customHeight="1">
      <c r="A268" s="13" t="s">
        <v>241</v>
      </c>
      <c r="B268" s="10" t="s">
        <v>93</v>
      </c>
      <c r="C268" s="11" t="s">
        <v>15</v>
      </c>
      <c r="D268" s="10" t="s">
        <v>255</v>
      </c>
      <c r="E268" s="10" t="s">
        <v>242</v>
      </c>
      <c r="F268" s="17">
        <f>7981.02-50+1877.599</f>
        <v>9808.6190000000006</v>
      </c>
    </row>
    <row r="269" spans="1:6" ht="51.75" customHeight="1">
      <c r="A269" s="13" t="s">
        <v>256</v>
      </c>
      <c r="B269" s="10" t="s">
        <v>93</v>
      </c>
      <c r="C269" s="11" t="s">
        <v>15</v>
      </c>
      <c r="D269" s="10" t="s">
        <v>257</v>
      </c>
      <c r="E269" s="10"/>
      <c r="F269" s="17">
        <v>1314</v>
      </c>
    </row>
    <row r="270" spans="1:6" ht="15" customHeight="1">
      <c r="A270" s="13" t="s">
        <v>239</v>
      </c>
      <c r="B270" s="10" t="s">
        <v>93</v>
      </c>
      <c r="C270" s="11" t="s">
        <v>15</v>
      </c>
      <c r="D270" s="10" t="s">
        <v>257</v>
      </c>
      <c r="E270" s="10" t="s">
        <v>240</v>
      </c>
      <c r="F270" s="17">
        <v>1314</v>
      </c>
    </row>
    <row r="271" spans="1:6" ht="51.75" customHeight="1">
      <c r="A271" s="13" t="s">
        <v>241</v>
      </c>
      <c r="B271" s="10" t="s">
        <v>93</v>
      </c>
      <c r="C271" s="11" t="s">
        <v>15</v>
      </c>
      <c r="D271" s="10" t="s">
        <v>257</v>
      </c>
      <c r="E271" s="10" t="s">
        <v>242</v>
      </c>
      <c r="F271" s="17">
        <v>1314</v>
      </c>
    </row>
    <row r="272" spans="1:6" ht="26.25" customHeight="1">
      <c r="A272" s="13" t="s">
        <v>258</v>
      </c>
      <c r="B272" s="10" t="s">
        <v>93</v>
      </c>
      <c r="C272" s="11" t="s">
        <v>15</v>
      </c>
      <c r="D272" s="10" t="s">
        <v>259</v>
      </c>
      <c r="E272" s="10"/>
      <c r="F272" s="17">
        <v>221861</v>
      </c>
    </row>
    <row r="273" spans="1:6" ht="15" customHeight="1">
      <c r="A273" s="13" t="s">
        <v>239</v>
      </c>
      <c r="B273" s="10" t="s">
        <v>93</v>
      </c>
      <c r="C273" s="11" t="s">
        <v>15</v>
      </c>
      <c r="D273" s="10" t="s">
        <v>259</v>
      </c>
      <c r="E273" s="10" t="s">
        <v>240</v>
      </c>
      <c r="F273" s="17">
        <v>221861</v>
      </c>
    </row>
    <row r="274" spans="1:6" ht="51.75" customHeight="1">
      <c r="A274" s="13" t="s">
        <v>241</v>
      </c>
      <c r="B274" s="10" t="s">
        <v>93</v>
      </c>
      <c r="C274" s="11" t="s">
        <v>15</v>
      </c>
      <c r="D274" s="10" t="s">
        <v>259</v>
      </c>
      <c r="E274" s="10" t="s">
        <v>242</v>
      </c>
      <c r="F274" s="17">
        <v>221861</v>
      </c>
    </row>
    <row r="275" spans="1:6" ht="26.25" customHeight="1">
      <c r="A275" s="13" t="s">
        <v>260</v>
      </c>
      <c r="B275" s="10" t="s">
        <v>93</v>
      </c>
      <c r="C275" s="11" t="s">
        <v>15</v>
      </c>
      <c r="D275" s="10" t="s">
        <v>261</v>
      </c>
      <c r="E275" s="10"/>
      <c r="F275" s="17">
        <v>1127</v>
      </c>
    </row>
    <row r="276" spans="1:6" ht="15" customHeight="1">
      <c r="A276" s="13" t="s">
        <v>239</v>
      </c>
      <c r="B276" s="10" t="s">
        <v>93</v>
      </c>
      <c r="C276" s="11" t="s">
        <v>15</v>
      </c>
      <c r="D276" s="10" t="s">
        <v>261</v>
      </c>
      <c r="E276" s="10" t="s">
        <v>240</v>
      </c>
      <c r="F276" s="17">
        <v>1127</v>
      </c>
    </row>
    <row r="277" spans="1:6" ht="51.75" customHeight="1">
      <c r="A277" s="13" t="s">
        <v>241</v>
      </c>
      <c r="B277" s="10" t="s">
        <v>93</v>
      </c>
      <c r="C277" s="11" t="s">
        <v>15</v>
      </c>
      <c r="D277" s="10" t="s">
        <v>261</v>
      </c>
      <c r="E277" s="10" t="s">
        <v>242</v>
      </c>
      <c r="F277" s="17">
        <v>1127</v>
      </c>
    </row>
    <row r="278" spans="1:6" ht="15" customHeight="1">
      <c r="A278" s="13" t="s">
        <v>262</v>
      </c>
      <c r="B278" s="10" t="s">
        <v>93</v>
      </c>
      <c r="C278" s="11" t="s">
        <v>15</v>
      </c>
      <c r="D278" s="10" t="s">
        <v>263</v>
      </c>
      <c r="E278" s="10"/>
      <c r="F278" s="17">
        <v>7330.7</v>
      </c>
    </row>
    <row r="279" spans="1:6" ht="15" customHeight="1">
      <c r="A279" s="13" t="s">
        <v>239</v>
      </c>
      <c r="B279" s="10" t="s">
        <v>93</v>
      </c>
      <c r="C279" s="11" t="s">
        <v>15</v>
      </c>
      <c r="D279" s="10" t="s">
        <v>263</v>
      </c>
      <c r="E279" s="10" t="s">
        <v>240</v>
      </c>
      <c r="F279" s="17">
        <v>7330.7</v>
      </c>
    </row>
    <row r="280" spans="1:6" ht="51.75" customHeight="1">
      <c r="A280" s="13" t="s">
        <v>241</v>
      </c>
      <c r="B280" s="10" t="s">
        <v>93</v>
      </c>
      <c r="C280" s="11" t="s">
        <v>15</v>
      </c>
      <c r="D280" s="10" t="s">
        <v>263</v>
      </c>
      <c r="E280" s="10" t="s">
        <v>242</v>
      </c>
      <c r="F280" s="17">
        <v>7330.7</v>
      </c>
    </row>
    <row r="281" spans="1:6" ht="15" hidden="1" customHeight="1">
      <c r="A281" s="13" t="s">
        <v>264</v>
      </c>
      <c r="B281" s="10" t="s">
        <v>93</v>
      </c>
      <c r="C281" s="11" t="s">
        <v>15</v>
      </c>
      <c r="D281" s="10" t="s">
        <v>265</v>
      </c>
      <c r="E281" s="10"/>
      <c r="F281" s="12">
        <v>19035900</v>
      </c>
    </row>
    <row r="282" spans="1:6" ht="90" customHeight="1">
      <c r="A282" s="13" t="s">
        <v>266</v>
      </c>
      <c r="B282" s="10" t="s">
        <v>93</v>
      </c>
      <c r="C282" s="11" t="s">
        <v>15</v>
      </c>
      <c r="D282" s="10" t="s">
        <v>267</v>
      </c>
      <c r="E282" s="10"/>
      <c r="F282" s="17">
        <v>482.4</v>
      </c>
    </row>
    <row r="283" spans="1:6" ht="15" customHeight="1">
      <c r="A283" s="13" t="s">
        <v>239</v>
      </c>
      <c r="B283" s="10" t="s">
        <v>93</v>
      </c>
      <c r="C283" s="11" t="s">
        <v>15</v>
      </c>
      <c r="D283" s="10" t="s">
        <v>267</v>
      </c>
      <c r="E283" s="10" t="s">
        <v>240</v>
      </c>
      <c r="F283" s="17">
        <v>482.4</v>
      </c>
    </row>
    <row r="284" spans="1:6" ht="51.75" customHeight="1">
      <c r="A284" s="13" t="s">
        <v>241</v>
      </c>
      <c r="B284" s="10" t="s">
        <v>93</v>
      </c>
      <c r="C284" s="11" t="s">
        <v>15</v>
      </c>
      <c r="D284" s="10" t="s">
        <v>267</v>
      </c>
      <c r="E284" s="10" t="s">
        <v>242</v>
      </c>
      <c r="F284" s="17">
        <v>482.4</v>
      </c>
    </row>
    <row r="285" spans="1:6" ht="128.25" customHeight="1">
      <c r="A285" s="13" t="s">
        <v>268</v>
      </c>
      <c r="B285" s="10" t="s">
        <v>93</v>
      </c>
      <c r="C285" s="11" t="s">
        <v>15</v>
      </c>
      <c r="D285" s="10" t="s">
        <v>269</v>
      </c>
      <c r="E285" s="10"/>
      <c r="F285" s="17">
        <v>18553.5</v>
      </c>
    </row>
    <row r="286" spans="1:6" ht="15" customHeight="1">
      <c r="A286" s="13" t="s">
        <v>239</v>
      </c>
      <c r="B286" s="10" t="s">
        <v>93</v>
      </c>
      <c r="C286" s="11" t="s">
        <v>15</v>
      </c>
      <c r="D286" s="10" t="s">
        <v>269</v>
      </c>
      <c r="E286" s="10" t="s">
        <v>240</v>
      </c>
      <c r="F286" s="17">
        <v>18553.5</v>
      </c>
    </row>
    <row r="287" spans="1:6" ht="51.75" customHeight="1">
      <c r="A287" s="13" t="s">
        <v>241</v>
      </c>
      <c r="B287" s="10" t="s">
        <v>93</v>
      </c>
      <c r="C287" s="11" t="s">
        <v>15</v>
      </c>
      <c r="D287" s="10" t="s">
        <v>269</v>
      </c>
      <c r="E287" s="10" t="s">
        <v>242</v>
      </c>
      <c r="F287" s="17">
        <v>18553.5</v>
      </c>
    </row>
    <row r="288" spans="1:6" ht="15" hidden="1" customHeight="1">
      <c r="A288" s="13" t="s">
        <v>270</v>
      </c>
      <c r="B288" s="10" t="s">
        <v>93</v>
      </c>
      <c r="C288" s="11" t="s">
        <v>15</v>
      </c>
      <c r="D288" s="10" t="s">
        <v>271</v>
      </c>
      <c r="E288" s="10"/>
      <c r="F288" s="12">
        <v>341980</v>
      </c>
    </row>
    <row r="289" spans="1:6" ht="51.75" customHeight="1">
      <c r="A289" s="13" t="s">
        <v>272</v>
      </c>
      <c r="B289" s="10" t="s">
        <v>93</v>
      </c>
      <c r="C289" s="11" t="s">
        <v>15</v>
      </c>
      <c r="D289" s="10" t="s">
        <v>273</v>
      </c>
      <c r="E289" s="10"/>
      <c r="F289" s="17">
        <v>341.98</v>
      </c>
    </row>
    <row r="290" spans="1:6" ht="15" customHeight="1">
      <c r="A290" s="13" t="s">
        <v>239</v>
      </c>
      <c r="B290" s="10" t="s">
        <v>93</v>
      </c>
      <c r="C290" s="11" t="s">
        <v>15</v>
      </c>
      <c r="D290" s="10" t="s">
        <v>273</v>
      </c>
      <c r="E290" s="10" t="s">
        <v>240</v>
      </c>
      <c r="F290" s="17">
        <v>341.98</v>
      </c>
    </row>
    <row r="291" spans="1:6" ht="51.75" customHeight="1">
      <c r="A291" s="13" t="s">
        <v>241</v>
      </c>
      <c r="B291" s="10" t="s">
        <v>93</v>
      </c>
      <c r="C291" s="11" t="s">
        <v>15</v>
      </c>
      <c r="D291" s="10" t="s">
        <v>273</v>
      </c>
      <c r="E291" s="10" t="s">
        <v>242</v>
      </c>
      <c r="F291" s="17">
        <v>341.98</v>
      </c>
    </row>
    <row r="292" spans="1:6" ht="15" hidden="1" customHeight="1">
      <c r="A292" s="13" t="s">
        <v>274</v>
      </c>
      <c r="B292" s="10" t="s">
        <v>93</v>
      </c>
      <c r="C292" s="11" t="s">
        <v>15</v>
      </c>
      <c r="D292" s="10" t="s">
        <v>275</v>
      </c>
      <c r="E292" s="10"/>
      <c r="F292" s="12">
        <v>3416000</v>
      </c>
    </row>
    <row r="293" spans="1:6" ht="26.25" customHeight="1">
      <c r="A293" s="13" t="s">
        <v>276</v>
      </c>
      <c r="B293" s="10" t="s">
        <v>93</v>
      </c>
      <c r="C293" s="11" t="s">
        <v>15</v>
      </c>
      <c r="D293" s="10" t="s">
        <v>277</v>
      </c>
      <c r="E293" s="10"/>
      <c r="F293" s="17">
        <v>2016</v>
      </c>
    </row>
    <row r="294" spans="1:6" ht="15" customHeight="1">
      <c r="A294" s="13" t="s">
        <v>239</v>
      </c>
      <c r="B294" s="10" t="s">
        <v>93</v>
      </c>
      <c r="C294" s="11" t="s">
        <v>15</v>
      </c>
      <c r="D294" s="10" t="s">
        <v>277</v>
      </c>
      <c r="E294" s="10" t="s">
        <v>240</v>
      </c>
      <c r="F294" s="17">
        <v>2016</v>
      </c>
    </row>
    <row r="295" spans="1:6" ht="51.75" customHeight="1">
      <c r="A295" s="13" t="s">
        <v>241</v>
      </c>
      <c r="B295" s="10" t="s">
        <v>93</v>
      </c>
      <c r="C295" s="11" t="s">
        <v>15</v>
      </c>
      <c r="D295" s="10" t="s">
        <v>277</v>
      </c>
      <c r="E295" s="10" t="s">
        <v>242</v>
      </c>
      <c r="F295" s="17">
        <f>3416-1000-400</f>
        <v>2016</v>
      </c>
    </row>
    <row r="296" spans="1:6" ht="15" hidden="1" customHeight="1">
      <c r="A296" s="13" t="s">
        <v>278</v>
      </c>
      <c r="B296" s="10" t="s">
        <v>93</v>
      </c>
      <c r="C296" s="11" t="s">
        <v>15</v>
      </c>
      <c r="D296" s="10" t="s">
        <v>279</v>
      </c>
      <c r="E296" s="10"/>
      <c r="F296" s="12">
        <v>977900</v>
      </c>
    </row>
    <row r="297" spans="1:6" ht="15" hidden="1" customHeight="1">
      <c r="A297" s="13" t="s">
        <v>280</v>
      </c>
      <c r="B297" s="10" t="s">
        <v>93</v>
      </c>
      <c r="C297" s="11" t="s">
        <v>15</v>
      </c>
      <c r="D297" s="10" t="s">
        <v>281</v>
      </c>
      <c r="E297" s="10"/>
      <c r="F297" s="12">
        <v>977900</v>
      </c>
    </row>
    <row r="298" spans="1:6" ht="77.25" customHeight="1">
      <c r="A298" s="13" t="s">
        <v>282</v>
      </c>
      <c r="B298" s="10" t="s">
        <v>93</v>
      </c>
      <c r="C298" s="11" t="s">
        <v>15</v>
      </c>
      <c r="D298" s="10" t="s">
        <v>283</v>
      </c>
      <c r="E298" s="10"/>
      <c r="F298" s="17">
        <v>977.9</v>
      </c>
    </row>
    <row r="299" spans="1:6" ht="15" customHeight="1">
      <c r="A299" s="13" t="s">
        <v>239</v>
      </c>
      <c r="B299" s="10" t="s">
        <v>93</v>
      </c>
      <c r="C299" s="11" t="s">
        <v>15</v>
      </c>
      <c r="D299" s="10" t="s">
        <v>283</v>
      </c>
      <c r="E299" s="10" t="s">
        <v>240</v>
      </c>
      <c r="F299" s="17">
        <v>977.9</v>
      </c>
    </row>
    <row r="300" spans="1:6" ht="51.75" customHeight="1">
      <c r="A300" s="13" t="s">
        <v>241</v>
      </c>
      <c r="B300" s="10" t="s">
        <v>93</v>
      </c>
      <c r="C300" s="11" t="s">
        <v>15</v>
      </c>
      <c r="D300" s="10" t="s">
        <v>283</v>
      </c>
      <c r="E300" s="10" t="s">
        <v>242</v>
      </c>
      <c r="F300" s="17">
        <v>977.9</v>
      </c>
    </row>
    <row r="301" spans="1:6" ht="15" customHeight="1">
      <c r="A301" s="9" t="s">
        <v>284</v>
      </c>
      <c r="B301" s="10" t="s">
        <v>93</v>
      </c>
      <c r="C301" s="11" t="s">
        <v>31</v>
      </c>
      <c r="D301" s="10"/>
      <c r="E301" s="10"/>
      <c r="F301" s="17">
        <f>22902.15381+573.123</f>
        <v>23475.276809999999</v>
      </c>
    </row>
    <row r="302" spans="1:6" ht="15" hidden="1" customHeight="1">
      <c r="A302" s="13" t="s">
        <v>285</v>
      </c>
      <c r="B302" s="10" t="s">
        <v>93</v>
      </c>
      <c r="C302" s="11" t="s">
        <v>31</v>
      </c>
      <c r="D302" s="10" t="s">
        <v>286</v>
      </c>
      <c r="E302" s="10"/>
      <c r="F302" s="12">
        <v>22902153.809999999</v>
      </c>
    </row>
    <row r="303" spans="1:6" ht="15" hidden="1" customHeight="1">
      <c r="A303" s="13" t="s">
        <v>287</v>
      </c>
      <c r="B303" s="10" t="s">
        <v>93</v>
      </c>
      <c r="C303" s="11" t="s">
        <v>31</v>
      </c>
      <c r="D303" s="10" t="s">
        <v>288</v>
      </c>
      <c r="E303" s="10"/>
      <c r="F303" s="12">
        <v>10000</v>
      </c>
    </row>
    <row r="304" spans="1:6" ht="51.75" customHeight="1">
      <c r="A304" s="13" t="s">
        <v>289</v>
      </c>
      <c r="B304" s="10" t="s">
        <v>93</v>
      </c>
      <c r="C304" s="11" t="s">
        <v>31</v>
      </c>
      <c r="D304" s="10" t="s">
        <v>290</v>
      </c>
      <c r="E304" s="10"/>
      <c r="F304" s="17">
        <v>10</v>
      </c>
    </row>
    <row r="305" spans="1:6" ht="15" customHeight="1">
      <c r="A305" s="13" t="s">
        <v>239</v>
      </c>
      <c r="B305" s="10" t="s">
        <v>93</v>
      </c>
      <c r="C305" s="11" t="s">
        <v>31</v>
      </c>
      <c r="D305" s="10" t="s">
        <v>290</v>
      </c>
      <c r="E305" s="10" t="s">
        <v>240</v>
      </c>
      <c r="F305" s="17">
        <v>10</v>
      </c>
    </row>
    <row r="306" spans="1:6" ht="51.75" customHeight="1">
      <c r="A306" s="13" t="s">
        <v>241</v>
      </c>
      <c r="B306" s="10" t="s">
        <v>93</v>
      </c>
      <c r="C306" s="11" t="s">
        <v>31</v>
      </c>
      <c r="D306" s="10" t="s">
        <v>290</v>
      </c>
      <c r="E306" s="10" t="s">
        <v>242</v>
      </c>
      <c r="F306" s="17">
        <v>10</v>
      </c>
    </row>
    <row r="307" spans="1:6" ht="15" hidden="1" customHeight="1">
      <c r="A307" s="13" t="s">
        <v>291</v>
      </c>
      <c r="B307" s="10" t="s">
        <v>93</v>
      </c>
      <c r="C307" s="11" t="s">
        <v>31</v>
      </c>
      <c r="D307" s="10" t="s">
        <v>292</v>
      </c>
      <c r="E307" s="10"/>
      <c r="F307" s="12">
        <v>22892153.809999999</v>
      </c>
    </row>
    <row r="308" spans="1:6" ht="39" customHeight="1">
      <c r="A308" s="13" t="s">
        <v>293</v>
      </c>
      <c r="B308" s="10" t="s">
        <v>93</v>
      </c>
      <c r="C308" s="11" t="s">
        <v>31</v>
      </c>
      <c r="D308" s="10" t="s">
        <v>294</v>
      </c>
      <c r="E308" s="10"/>
      <c r="F308" s="17">
        <f>22892.15381+573.123</f>
        <v>23465.276809999999</v>
      </c>
    </row>
    <row r="309" spans="1:6" ht="15" customHeight="1">
      <c r="A309" s="13" t="s">
        <v>239</v>
      </c>
      <c r="B309" s="10" t="s">
        <v>93</v>
      </c>
      <c r="C309" s="11" t="s">
        <v>31</v>
      </c>
      <c r="D309" s="10" t="s">
        <v>294</v>
      </c>
      <c r="E309" s="10" t="s">
        <v>240</v>
      </c>
      <c r="F309" s="17">
        <f>22892.15381+573.123</f>
        <v>23465.276809999999</v>
      </c>
    </row>
    <row r="310" spans="1:6" ht="51.75" customHeight="1">
      <c r="A310" s="13" t="s">
        <v>241</v>
      </c>
      <c r="B310" s="10" t="s">
        <v>93</v>
      </c>
      <c r="C310" s="11" t="s">
        <v>31</v>
      </c>
      <c r="D310" s="10" t="s">
        <v>294</v>
      </c>
      <c r="E310" s="10" t="s">
        <v>242</v>
      </c>
      <c r="F310" s="17">
        <f>22892.15381+573.123</f>
        <v>23465.276809999999</v>
      </c>
    </row>
    <row r="311" spans="1:6" ht="15" customHeight="1">
      <c r="A311" s="9" t="s">
        <v>295</v>
      </c>
      <c r="B311" s="10" t="s">
        <v>93</v>
      </c>
      <c r="C311" s="11" t="s">
        <v>93</v>
      </c>
      <c r="D311" s="10"/>
      <c r="E311" s="10"/>
      <c r="F311" s="17">
        <v>4130.5190000000002</v>
      </c>
    </row>
    <row r="312" spans="1:6" ht="15" hidden="1" customHeight="1">
      <c r="A312" s="13" t="s">
        <v>114</v>
      </c>
      <c r="B312" s="10" t="s">
        <v>93</v>
      </c>
      <c r="C312" s="11" t="s">
        <v>93</v>
      </c>
      <c r="D312" s="10" t="s">
        <v>115</v>
      </c>
      <c r="E312" s="10"/>
      <c r="F312" s="12">
        <v>4130519</v>
      </c>
    </row>
    <row r="313" spans="1:6" ht="15" hidden="1" customHeight="1">
      <c r="A313" s="13" t="s">
        <v>296</v>
      </c>
      <c r="B313" s="10" t="s">
        <v>93</v>
      </c>
      <c r="C313" s="11" t="s">
        <v>93</v>
      </c>
      <c r="D313" s="10" t="s">
        <v>297</v>
      </c>
      <c r="E313" s="10"/>
      <c r="F313" s="12">
        <v>4130519</v>
      </c>
    </row>
    <row r="314" spans="1:6" ht="15" hidden="1" customHeight="1">
      <c r="A314" s="13" t="s">
        <v>298</v>
      </c>
      <c r="B314" s="10" t="s">
        <v>93</v>
      </c>
      <c r="C314" s="11" t="s">
        <v>93</v>
      </c>
      <c r="D314" s="10" t="s">
        <v>299</v>
      </c>
      <c r="E314" s="10"/>
      <c r="F314" s="12">
        <v>4130519</v>
      </c>
    </row>
    <row r="315" spans="1:6" ht="26.25" customHeight="1">
      <c r="A315" s="13" t="s">
        <v>300</v>
      </c>
      <c r="B315" s="10" t="s">
        <v>93</v>
      </c>
      <c r="C315" s="11" t="s">
        <v>93</v>
      </c>
      <c r="D315" s="10" t="s">
        <v>301</v>
      </c>
      <c r="E315" s="10"/>
      <c r="F315" s="17">
        <v>4130.5190000000002</v>
      </c>
    </row>
    <row r="316" spans="1:6" ht="15" customHeight="1">
      <c r="A316" s="13" t="s">
        <v>239</v>
      </c>
      <c r="B316" s="10" t="s">
        <v>93</v>
      </c>
      <c r="C316" s="11" t="s">
        <v>93</v>
      </c>
      <c r="D316" s="10" t="s">
        <v>301</v>
      </c>
      <c r="E316" s="10" t="s">
        <v>240</v>
      </c>
      <c r="F316" s="17">
        <v>4130.5190000000002</v>
      </c>
    </row>
    <row r="317" spans="1:6" ht="51.75" customHeight="1">
      <c r="A317" s="13" t="s">
        <v>241</v>
      </c>
      <c r="B317" s="10" t="s">
        <v>93</v>
      </c>
      <c r="C317" s="11" t="s">
        <v>93</v>
      </c>
      <c r="D317" s="10" t="s">
        <v>301</v>
      </c>
      <c r="E317" s="10" t="s">
        <v>242</v>
      </c>
      <c r="F317" s="17">
        <v>4130.5190000000002</v>
      </c>
    </row>
    <row r="318" spans="1:6" ht="15" customHeight="1">
      <c r="A318" s="9" t="s">
        <v>302</v>
      </c>
      <c r="B318" s="10" t="s">
        <v>93</v>
      </c>
      <c r="C318" s="11" t="s">
        <v>141</v>
      </c>
      <c r="D318" s="10"/>
      <c r="E318" s="10"/>
      <c r="F318" s="17">
        <f>20511.16213-45.6</f>
        <v>20465.562130000002</v>
      </c>
    </row>
    <row r="319" spans="1:6" ht="15" hidden="1" customHeight="1">
      <c r="A319" s="13" t="s">
        <v>114</v>
      </c>
      <c r="B319" s="10" t="s">
        <v>93</v>
      </c>
      <c r="C319" s="11" t="s">
        <v>141</v>
      </c>
      <c r="D319" s="10" t="s">
        <v>115</v>
      </c>
      <c r="E319" s="10"/>
      <c r="F319" s="12">
        <v>16041115.630000001</v>
      </c>
    </row>
    <row r="320" spans="1:6" ht="15" hidden="1" customHeight="1">
      <c r="A320" s="13" t="s">
        <v>303</v>
      </c>
      <c r="B320" s="10" t="s">
        <v>93</v>
      </c>
      <c r="C320" s="11" t="s">
        <v>141</v>
      </c>
      <c r="D320" s="10" t="s">
        <v>304</v>
      </c>
      <c r="E320" s="10"/>
      <c r="F320" s="12">
        <v>16041115.630000001</v>
      </c>
    </row>
    <row r="321" spans="1:6" ht="64.5" customHeight="1">
      <c r="A321" s="13" t="s">
        <v>305</v>
      </c>
      <c r="B321" s="10" t="s">
        <v>93</v>
      </c>
      <c r="C321" s="11" t="s">
        <v>141</v>
      </c>
      <c r="D321" s="10" t="s">
        <v>306</v>
      </c>
      <c r="E321" s="10"/>
      <c r="F321" s="17">
        <v>15584.41563</v>
      </c>
    </row>
    <row r="322" spans="1:6" ht="26.25" customHeight="1">
      <c r="A322" s="13" t="s">
        <v>40</v>
      </c>
      <c r="B322" s="10" t="s">
        <v>93</v>
      </c>
      <c r="C322" s="11" t="s">
        <v>141</v>
      </c>
      <c r="D322" s="10" t="s">
        <v>306</v>
      </c>
      <c r="E322" s="10" t="s">
        <v>41</v>
      </c>
      <c r="F322" s="17">
        <v>15584.41563</v>
      </c>
    </row>
    <row r="323" spans="1:6" ht="15" customHeight="1">
      <c r="A323" s="13" t="s">
        <v>42</v>
      </c>
      <c r="B323" s="10" t="s">
        <v>93</v>
      </c>
      <c r="C323" s="11" t="s">
        <v>141</v>
      </c>
      <c r="D323" s="10" t="s">
        <v>306</v>
      </c>
      <c r="E323" s="10" t="s">
        <v>43</v>
      </c>
      <c r="F323" s="17">
        <v>11738.169599999999</v>
      </c>
    </row>
    <row r="324" spans="1:6" ht="39" customHeight="1">
      <c r="A324" s="13" t="s">
        <v>44</v>
      </c>
      <c r="B324" s="10" t="s">
        <v>93</v>
      </c>
      <c r="C324" s="11" t="s">
        <v>141</v>
      </c>
      <c r="D324" s="10" t="s">
        <v>306</v>
      </c>
      <c r="E324" s="10" t="s">
        <v>45</v>
      </c>
      <c r="F324" s="17">
        <v>3846.2460299999998</v>
      </c>
    </row>
    <row r="325" spans="1:6" ht="51.75" customHeight="1">
      <c r="A325" s="13" t="s">
        <v>307</v>
      </c>
      <c r="B325" s="10" t="s">
        <v>93</v>
      </c>
      <c r="C325" s="11" t="s">
        <v>141</v>
      </c>
      <c r="D325" s="10" t="s">
        <v>308</v>
      </c>
      <c r="E325" s="10"/>
      <c r="F325" s="17">
        <f>456.7-45.6</f>
        <v>411.09999999999997</v>
      </c>
    </row>
    <row r="326" spans="1:6" ht="39" customHeight="1">
      <c r="A326" s="13" t="s">
        <v>48</v>
      </c>
      <c r="B326" s="10" t="s">
        <v>93</v>
      </c>
      <c r="C326" s="11" t="s">
        <v>141</v>
      </c>
      <c r="D326" s="10" t="s">
        <v>308</v>
      </c>
      <c r="E326" s="10" t="s">
        <v>49</v>
      </c>
      <c r="F326" s="17">
        <f>456.7-45.6</f>
        <v>411.09999999999997</v>
      </c>
    </row>
    <row r="327" spans="1:6" ht="26.25" customHeight="1">
      <c r="A327" s="13" t="s">
        <v>50</v>
      </c>
      <c r="B327" s="10" t="s">
        <v>93</v>
      </c>
      <c r="C327" s="11" t="s">
        <v>141</v>
      </c>
      <c r="D327" s="10" t="s">
        <v>308</v>
      </c>
      <c r="E327" s="10" t="s">
        <v>51</v>
      </c>
      <c r="F327" s="17">
        <f>360.7-45.6</f>
        <v>315.09999999999997</v>
      </c>
    </row>
    <row r="328" spans="1:6" ht="15" customHeight="1">
      <c r="A328" s="13" t="s">
        <v>52</v>
      </c>
      <c r="B328" s="10" t="s">
        <v>93</v>
      </c>
      <c r="C328" s="11" t="s">
        <v>141</v>
      </c>
      <c r="D328" s="10" t="s">
        <v>308</v>
      </c>
      <c r="E328" s="10" t="s">
        <v>53</v>
      </c>
      <c r="F328" s="17">
        <v>96</v>
      </c>
    </row>
    <row r="329" spans="1:6" ht="15" hidden="1" customHeight="1">
      <c r="A329" s="13" t="s">
        <v>76</v>
      </c>
      <c r="B329" s="10" t="s">
        <v>93</v>
      </c>
      <c r="C329" s="11" t="s">
        <v>141</v>
      </c>
      <c r="D329" s="10" t="s">
        <v>77</v>
      </c>
      <c r="E329" s="10"/>
      <c r="F329" s="12">
        <v>3269046.5</v>
      </c>
    </row>
    <row r="330" spans="1:6" ht="15" hidden="1" customHeight="1">
      <c r="A330" s="13" t="s">
        <v>309</v>
      </c>
      <c r="B330" s="10" t="s">
        <v>93</v>
      </c>
      <c r="C330" s="11" t="s">
        <v>141</v>
      </c>
      <c r="D330" s="10" t="s">
        <v>310</v>
      </c>
      <c r="E330" s="10"/>
      <c r="F330" s="12">
        <v>3269046.5</v>
      </c>
    </row>
    <row r="331" spans="1:6" ht="39" customHeight="1">
      <c r="A331" s="13" t="s">
        <v>311</v>
      </c>
      <c r="B331" s="10" t="s">
        <v>93</v>
      </c>
      <c r="C331" s="11" t="s">
        <v>141</v>
      </c>
      <c r="D331" s="10" t="s">
        <v>312</v>
      </c>
      <c r="E331" s="10"/>
      <c r="F331" s="17">
        <v>1043.0464999999999</v>
      </c>
    </row>
    <row r="332" spans="1:6" ht="26.25" customHeight="1">
      <c r="A332" s="13" t="s">
        <v>22</v>
      </c>
      <c r="B332" s="10" t="s">
        <v>93</v>
      </c>
      <c r="C332" s="11" t="s">
        <v>141</v>
      </c>
      <c r="D332" s="10" t="s">
        <v>312</v>
      </c>
      <c r="E332" s="10" t="s">
        <v>23</v>
      </c>
      <c r="F332" s="17">
        <v>1043.0464999999999</v>
      </c>
    </row>
    <row r="333" spans="1:6" ht="26.25" customHeight="1">
      <c r="A333" s="13" t="s">
        <v>24</v>
      </c>
      <c r="B333" s="10" t="s">
        <v>93</v>
      </c>
      <c r="C333" s="11" t="s">
        <v>141</v>
      </c>
      <c r="D333" s="10" t="s">
        <v>312</v>
      </c>
      <c r="E333" s="10" t="s">
        <v>25</v>
      </c>
      <c r="F333" s="17">
        <v>801.11098000000004</v>
      </c>
    </row>
    <row r="334" spans="1:6" ht="51.75" customHeight="1">
      <c r="A334" s="13" t="s">
        <v>28</v>
      </c>
      <c r="B334" s="10" t="s">
        <v>93</v>
      </c>
      <c r="C334" s="11" t="s">
        <v>141</v>
      </c>
      <c r="D334" s="10" t="s">
        <v>312</v>
      </c>
      <c r="E334" s="10" t="s">
        <v>29</v>
      </c>
      <c r="F334" s="17">
        <v>241.93552</v>
      </c>
    </row>
    <row r="335" spans="1:6" ht="51.75" customHeight="1">
      <c r="A335" s="13" t="s">
        <v>313</v>
      </c>
      <c r="B335" s="10" t="s">
        <v>93</v>
      </c>
      <c r="C335" s="11" t="s">
        <v>141</v>
      </c>
      <c r="D335" s="10" t="s">
        <v>314</v>
      </c>
      <c r="E335" s="10"/>
      <c r="F335" s="17">
        <v>2226</v>
      </c>
    </row>
    <row r="336" spans="1:6" ht="26.25" customHeight="1">
      <c r="A336" s="13" t="s">
        <v>40</v>
      </c>
      <c r="B336" s="10" t="s">
        <v>93</v>
      </c>
      <c r="C336" s="11" t="s">
        <v>141</v>
      </c>
      <c r="D336" s="10" t="s">
        <v>314</v>
      </c>
      <c r="E336" s="10" t="s">
        <v>41</v>
      </c>
      <c r="F336" s="17">
        <v>801.51499999999999</v>
      </c>
    </row>
    <row r="337" spans="1:6" ht="15" customHeight="1">
      <c r="A337" s="13" t="s">
        <v>42</v>
      </c>
      <c r="B337" s="10" t="s">
        <v>93</v>
      </c>
      <c r="C337" s="11" t="s">
        <v>141</v>
      </c>
      <c r="D337" s="10" t="s">
        <v>314</v>
      </c>
      <c r="E337" s="10" t="s">
        <v>43</v>
      </c>
      <c r="F337" s="17">
        <v>615.60289999999998</v>
      </c>
    </row>
    <row r="338" spans="1:6" ht="39" customHeight="1">
      <c r="A338" s="13" t="s">
        <v>44</v>
      </c>
      <c r="B338" s="10" t="s">
        <v>93</v>
      </c>
      <c r="C338" s="11" t="s">
        <v>141</v>
      </c>
      <c r="D338" s="10" t="s">
        <v>314</v>
      </c>
      <c r="E338" s="10" t="s">
        <v>45</v>
      </c>
      <c r="F338" s="17">
        <v>185.91210000000001</v>
      </c>
    </row>
    <row r="339" spans="1:6" ht="26.25" customHeight="1">
      <c r="A339" s="13" t="s">
        <v>22</v>
      </c>
      <c r="B339" s="10" t="s">
        <v>93</v>
      </c>
      <c r="C339" s="11" t="s">
        <v>141</v>
      </c>
      <c r="D339" s="10" t="s">
        <v>314</v>
      </c>
      <c r="E339" s="10" t="s">
        <v>23</v>
      </c>
      <c r="F339" s="17">
        <v>1056.1394</v>
      </c>
    </row>
    <row r="340" spans="1:6" ht="26.25" customHeight="1">
      <c r="A340" s="13" t="s">
        <v>24</v>
      </c>
      <c r="B340" s="10" t="s">
        <v>93</v>
      </c>
      <c r="C340" s="11" t="s">
        <v>141</v>
      </c>
      <c r="D340" s="10" t="s">
        <v>314</v>
      </c>
      <c r="E340" s="10" t="s">
        <v>25</v>
      </c>
      <c r="F340" s="17">
        <v>811.16696999999999</v>
      </c>
    </row>
    <row r="341" spans="1:6" ht="51.75" customHeight="1">
      <c r="A341" s="13" t="s">
        <v>28</v>
      </c>
      <c r="B341" s="10" t="s">
        <v>93</v>
      </c>
      <c r="C341" s="11" t="s">
        <v>141</v>
      </c>
      <c r="D341" s="10" t="s">
        <v>314</v>
      </c>
      <c r="E341" s="10" t="s">
        <v>29</v>
      </c>
      <c r="F341" s="15">
        <v>244.97243</v>
      </c>
    </row>
    <row r="342" spans="1:6" ht="39" customHeight="1">
      <c r="A342" s="13" t="s">
        <v>48</v>
      </c>
      <c r="B342" s="10" t="s">
        <v>93</v>
      </c>
      <c r="C342" s="11" t="s">
        <v>141</v>
      </c>
      <c r="D342" s="10" t="s">
        <v>314</v>
      </c>
      <c r="E342" s="10" t="s">
        <v>49</v>
      </c>
      <c r="F342" s="15">
        <v>368.34559999999999</v>
      </c>
    </row>
    <row r="343" spans="1:6" ht="15" customHeight="1">
      <c r="A343" s="13" t="s">
        <v>52</v>
      </c>
      <c r="B343" s="10" t="s">
        <v>93</v>
      </c>
      <c r="C343" s="11" t="s">
        <v>141</v>
      </c>
      <c r="D343" s="10" t="s">
        <v>314</v>
      </c>
      <c r="E343" s="10" t="s">
        <v>53</v>
      </c>
      <c r="F343" s="15">
        <v>368.34559999999999</v>
      </c>
    </row>
    <row r="344" spans="1:6" ht="15" hidden="1" customHeight="1">
      <c r="A344" s="13" t="s">
        <v>104</v>
      </c>
      <c r="B344" s="10" t="s">
        <v>93</v>
      </c>
      <c r="C344" s="11" t="s">
        <v>141</v>
      </c>
      <c r="D344" s="10" t="s">
        <v>105</v>
      </c>
      <c r="E344" s="10"/>
      <c r="F344" s="12">
        <v>1201000</v>
      </c>
    </row>
    <row r="345" spans="1:6" ht="51.75" customHeight="1">
      <c r="A345" s="13" t="s">
        <v>315</v>
      </c>
      <c r="B345" s="10" t="s">
        <v>93</v>
      </c>
      <c r="C345" s="11" t="s">
        <v>141</v>
      </c>
      <c r="D345" s="10" t="s">
        <v>316</v>
      </c>
      <c r="E345" s="10"/>
      <c r="F345" s="17">
        <v>1201</v>
      </c>
    </row>
    <row r="346" spans="1:6" ht="26.25" customHeight="1">
      <c r="A346" s="13" t="s">
        <v>22</v>
      </c>
      <c r="B346" s="10" t="s">
        <v>93</v>
      </c>
      <c r="C346" s="11" t="s">
        <v>141</v>
      </c>
      <c r="D346" s="10" t="s">
        <v>316</v>
      </c>
      <c r="E346" s="10" t="s">
        <v>23</v>
      </c>
      <c r="F346" s="17">
        <v>1040.893</v>
      </c>
    </row>
    <row r="347" spans="1:6" ht="26.25" customHeight="1">
      <c r="A347" s="13" t="s">
        <v>24</v>
      </c>
      <c r="B347" s="10" t="s">
        <v>93</v>
      </c>
      <c r="C347" s="11" t="s">
        <v>141</v>
      </c>
      <c r="D347" s="10" t="s">
        <v>316</v>
      </c>
      <c r="E347" s="10" t="s">
        <v>25</v>
      </c>
      <c r="F347" s="15">
        <v>799.45699000000002</v>
      </c>
    </row>
    <row r="348" spans="1:6" ht="51.75" customHeight="1">
      <c r="A348" s="13" t="s">
        <v>28</v>
      </c>
      <c r="B348" s="10" t="s">
        <v>93</v>
      </c>
      <c r="C348" s="11" t="s">
        <v>141</v>
      </c>
      <c r="D348" s="10" t="s">
        <v>316</v>
      </c>
      <c r="E348" s="10" t="s">
        <v>29</v>
      </c>
      <c r="F348" s="15">
        <v>241.43601000000001</v>
      </c>
    </row>
    <row r="349" spans="1:6" ht="39" customHeight="1">
      <c r="A349" s="13" t="s">
        <v>48</v>
      </c>
      <c r="B349" s="10" t="s">
        <v>93</v>
      </c>
      <c r="C349" s="11" t="s">
        <v>141</v>
      </c>
      <c r="D349" s="10" t="s">
        <v>316</v>
      </c>
      <c r="E349" s="10" t="s">
        <v>49</v>
      </c>
      <c r="F349" s="15">
        <v>160.107</v>
      </c>
    </row>
    <row r="350" spans="1:6" ht="15" customHeight="1">
      <c r="A350" s="13" t="s">
        <v>52</v>
      </c>
      <c r="B350" s="10" t="s">
        <v>93</v>
      </c>
      <c r="C350" s="11" t="s">
        <v>141</v>
      </c>
      <c r="D350" s="10" t="s">
        <v>316</v>
      </c>
      <c r="E350" s="10" t="s">
        <v>53</v>
      </c>
      <c r="F350" s="15">
        <v>160.107</v>
      </c>
    </row>
    <row r="351" spans="1:6" ht="15" customHeight="1">
      <c r="A351" s="7" t="s">
        <v>317</v>
      </c>
      <c r="B351" s="8" t="s">
        <v>318</v>
      </c>
      <c r="C351" s="8"/>
      <c r="D351" s="8"/>
      <c r="E351" s="8"/>
      <c r="F351" s="16">
        <f>77468.12728-50</f>
        <v>77418.127280000001</v>
      </c>
    </row>
    <row r="352" spans="1:6" ht="15" customHeight="1">
      <c r="A352" s="9" t="s">
        <v>319</v>
      </c>
      <c r="B352" s="10" t="s">
        <v>318</v>
      </c>
      <c r="C352" s="11" t="s">
        <v>13</v>
      </c>
      <c r="D352" s="10"/>
      <c r="E352" s="10"/>
      <c r="F352" s="17">
        <f>45681.88155-50</f>
        <v>45631.881549999998</v>
      </c>
    </row>
    <row r="353" spans="1:6" ht="15" hidden="1" customHeight="1">
      <c r="A353" s="13" t="s">
        <v>285</v>
      </c>
      <c r="B353" s="10" t="s">
        <v>318</v>
      </c>
      <c r="C353" s="11" t="s">
        <v>13</v>
      </c>
      <c r="D353" s="10" t="s">
        <v>286</v>
      </c>
      <c r="E353" s="10"/>
      <c r="F353" s="12">
        <v>45681881.549999997</v>
      </c>
    </row>
    <row r="354" spans="1:6" ht="15" hidden="1" customHeight="1">
      <c r="A354" s="13" t="s">
        <v>320</v>
      </c>
      <c r="B354" s="10" t="s">
        <v>318</v>
      </c>
      <c r="C354" s="11" t="s">
        <v>13</v>
      </c>
      <c r="D354" s="10" t="s">
        <v>321</v>
      </c>
      <c r="E354" s="10"/>
      <c r="F354" s="12">
        <v>21256331.68</v>
      </c>
    </row>
    <row r="355" spans="1:6" ht="15" hidden="1" customHeight="1">
      <c r="A355" s="13" t="s">
        <v>322</v>
      </c>
      <c r="B355" s="10" t="s">
        <v>318</v>
      </c>
      <c r="C355" s="11" t="s">
        <v>13</v>
      </c>
      <c r="D355" s="10" t="s">
        <v>323</v>
      </c>
      <c r="E355" s="10"/>
      <c r="F355" s="12">
        <v>21256331.68</v>
      </c>
    </row>
    <row r="356" spans="1:6" ht="39" customHeight="1">
      <c r="A356" s="13" t="s">
        <v>324</v>
      </c>
      <c r="B356" s="10" t="s">
        <v>318</v>
      </c>
      <c r="C356" s="11" t="s">
        <v>13</v>
      </c>
      <c r="D356" s="10" t="s">
        <v>325</v>
      </c>
      <c r="E356" s="10"/>
      <c r="F356" s="17">
        <f>21256.33168-50</f>
        <v>21206.331679999999</v>
      </c>
    </row>
    <row r="357" spans="1:6" ht="15" customHeight="1">
      <c r="A357" s="13" t="s">
        <v>239</v>
      </c>
      <c r="B357" s="10" t="s">
        <v>318</v>
      </c>
      <c r="C357" s="11" t="s">
        <v>13</v>
      </c>
      <c r="D357" s="10" t="s">
        <v>325</v>
      </c>
      <c r="E357" s="10" t="s">
        <v>240</v>
      </c>
      <c r="F357" s="17">
        <f>21256.33168-50</f>
        <v>21206.331679999999</v>
      </c>
    </row>
    <row r="358" spans="1:6" ht="51.75" customHeight="1">
      <c r="A358" s="13" t="s">
        <v>241</v>
      </c>
      <c r="B358" s="10" t="s">
        <v>318</v>
      </c>
      <c r="C358" s="11" t="s">
        <v>13</v>
      </c>
      <c r="D358" s="10" t="s">
        <v>325</v>
      </c>
      <c r="E358" s="10" t="s">
        <v>242</v>
      </c>
      <c r="F358" s="17">
        <f>21256.33168-50</f>
        <v>21206.331679999999</v>
      </c>
    </row>
    <row r="359" spans="1:6" ht="15" hidden="1" customHeight="1">
      <c r="A359" s="13" t="s">
        <v>326</v>
      </c>
      <c r="B359" s="10" t="s">
        <v>318</v>
      </c>
      <c r="C359" s="11" t="s">
        <v>13</v>
      </c>
      <c r="D359" s="10" t="s">
        <v>327</v>
      </c>
      <c r="E359" s="10"/>
      <c r="F359" s="12">
        <v>150000</v>
      </c>
    </row>
    <row r="360" spans="1:6" ht="15" hidden="1" customHeight="1">
      <c r="A360" s="13" t="s">
        <v>328</v>
      </c>
      <c r="B360" s="10" t="s">
        <v>318</v>
      </c>
      <c r="C360" s="11" t="s">
        <v>13</v>
      </c>
      <c r="D360" s="10" t="s">
        <v>329</v>
      </c>
      <c r="E360" s="10"/>
      <c r="F360" s="12">
        <v>150000</v>
      </c>
    </row>
    <row r="361" spans="1:6" ht="39" customHeight="1">
      <c r="A361" s="13" t="s">
        <v>330</v>
      </c>
      <c r="B361" s="10" t="s">
        <v>318</v>
      </c>
      <c r="C361" s="11" t="s">
        <v>13</v>
      </c>
      <c r="D361" s="10" t="s">
        <v>331</v>
      </c>
      <c r="E361" s="10"/>
      <c r="F361" s="17">
        <v>150</v>
      </c>
    </row>
    <row r="362" spans="1:6" ht="39" customHeight="1">
      <c r="A362" s="13" t="s">
        <v>48</v>
      </c>
      <c r="B362" s="10" t="s">
        <v>318</v>
      </c>
      <c r="C362" s="11" t="s">
        <v>13</v>
      </c>
      <c r="D362" s="10" t="s">
        <v>331</v>
      </c>
      <c r="E362" s="10" t="s">
        <v>49</v>
      </c>
      <c r="F362" s="17">
        <v>150</v>
      </c>
    </row>
    <row r="363" spans="1:6" ht="15" customHeight="1">
      <c r="A363" s="13" t="s">
        <v>52</v>
      </c>
      <c r="B363" s="10" t="s">
        <v>318</v>
      </c>
      <c r="C363" s="11" t="s">
        <v>13</v>
      </c>
      <c r="D363" s="10" t="s">
        <v>331</v>
      </c>
      <c r="E363" s="10" t="s">
        <v>53</v>
      </c>
      <c r="F363" s="17">
        <v>150</v>
      </c>
    </row>
    <row r="364" spans="1:6" ht="15" hidden="1" customHeight="1">
      <c r="A364" s="13" t="s">
        <v>332</v>
      </c>
      <c r="B364" s="10" t="s">
        <v>318</v>
      </c>
      <c r="C364" s="11" t="s">
        <v>13</v>
      </c>
      <c r="D364" s="10" t="s">
        <v>333</v>
      </c>
      <c r="E364" s="10"/>
      <c r="F364" s="12">
        <v>24275549.870000001</v>
      </c>
    </row>
    <row r="365" spans="1:6" ht="39" customHeight="1">
      <c r="A365" s="13" t="s">
        <v>334</v>
      </c>
      <c r="B365" s="10" t="s">
        <v>318</v>
      </c>
      <c r="C365" s="11" t="s">
        <v>13</v>
      </c>
      <c r="D365" s="10" t="s">
        <v>335</v>
      </c>
      <c r="E365" s="10"/>
      <c r="F365" s="17">
        <v>24275.549869999999</v>
      </c>
    </row>
    <row r="366" spans="1:6" ht="15" customHeight="1">
      <c r="A366" s="13" t="s">
        <v>239</v>
      </c>
      <c r="B366" s="10" t="s">
        <v>318</v>
      </c>
      <c r="C366" s="11" t="s">
        <v>13</v>
      </c>
      <c r="D366" s="10" t="s">
        <v>335</v>
      </c>
      <c r="E366" s="10" t="s">
        <v>240</v>
      </c>
      <c r="F366" s="17">
        <v>24275.549869999999</v>
      </c>
    </row>
    <row r="367" spans="1:6" ht="51.75" customHeight="1">
      <c r="A367" s="13" t="s">
        <v>241</v>
      </c>
      <c r="B367" s="10" t="s">
        <v>318</v>
      </c>
      <c r="C367" s="11" t="s">
        <v>13</v>
      </c>
      <c r="D367" s="10" t="s">
        <v>335</v>
      </c>
      <c r="E367" s="10" t="s">
        <v>242</v>
      </c>
      <c r="F367" s="17">
        <v>24275.549869999999</v>
      </c>
    </row>
    <row r="368" spans="1:6" ht="26.25" customHeight="1">
      <c r="A368" s="9" t="s">
        <v>336</v>
      </c>
      <c r="B368" s="10" t="s">
        <v>318</v>
      </c>
      <c r="C368" s="11" t="s">
        <v>55</v>
      </c>
      <c r="D368" s="10"/>
      <c r="E368" s="10"/>
      <c r="F368" s="17">
        <v>31786.245729999999</v>
      </c>
    </row>
    <row r="369" spans="1:7" ht="15" hidden="1" customHeight="1">
      <c r="A369" s="13" t="s">
        <v>285</v>
      </c>
      <c r="B369" s="10" t="s">
        <v>318</v>
      </c>
      <c r="C369" s="11" t="s">
        <v>55</v>
      </c>
      <c r="D369" s="10" t="s">
        <v>286</v>
      </c>
      <c r="E369" s="10"/>
      <c r="F369" s="12">
        <v>30743199.23</v>
      </c>
    </row>
    <row r="370" spans="1:7" ht="15" hidden="1" customHeight="1">
      <c r="A370" s="13" t="s">
        <v>337</v>
      </c>
      <c r="B370" s="10" t="s">
        <v>318</v>
      </c>
      <c r="C370" s="11" t="s">
        <v>55</v>
      </c>
      <c r="D370" s="10" t="s">
        <v>338</v>
      </c>
      <c r="E370" s="10"/>
      <c r="F370" s="12">
        <v>30743199.23</v>
      </c>
    </row>
    <row r="371" spans="1:7" ht="15" hidden="1" customHeight="1">
      <c r="A371" s="13" t="s">
        <v>337</v>
      </c>
      <c r="B371" s="10" t="s">
        <v>318</v>
      </c>
      <c r="C371" s="11" t="s">
        <v>55</v>
      </c>
      <c r="D371" s="10" t="s">
        <v>338</v>
      </c>
      <c r="E371" s="10"/>
      <c r="F371" s="12">
        <v>10000</v>
      </c>
    </row>
    <row r="372" spans="1:7" ht="39" customHeight="1">
      <c r="A372" s="13" t="s">
        <v>48</v>
      </c>
      <c r="B372" s="10" t="s">
        <v>318</v>
      </c>
      <c r="C372" s="11" t="s">
        <v>55</v>
      </c>
      <c r="D372" s="10" t="s">
        <v>338</v>
      </c>
      <c r="E372" s="10" t="s">
        <v>49</v>
      </c>
      <c r="F372" s="17">
        <v>10</v>
      </c>
    </row>
    <row r="373" spans="1:7" ht="15" customHeight="1">
      <c r="A373" s="13" t="s">
        <v>52</v>
      </c>
      <c r="B373" s="10" t="s">
        <v>318</v>
      </c>
      <c r="C373" s="11" t="s">
        <v>55</v>
      </c>
      <c r="D373" s="10" t="s">
        <v>338</v>
      </c>
      <c r="E373" s="10" t="s">
        <v>53</v>
      </c>
      <c r="F373" s="17">
        <v>10</v>
      </c>
    </row>
    <row r="374" spans="1:7" ht="64.5" customHeight="1">
      <c r="A374" s="13" t="s">
        <v>339</v>
      </c>
      <c r="B374" s="10" t="s">
        <v>318</v>
      </c>
      <c r="C374" s="11" t="s">
        <v>55</v>
      </c>
      <c r="D374" s="10" t="s">
        <v>340</v>
      </c>
      <c r="E374" s="10"/>
      <c r="F374" s="17">
        <v>30457.425599999999</v>
      </c>
    </row>
    <row r="375" spans="1:7" ht="26.25" customHeight="1">
      <c r="A375" s="13" t="s">
        <v>40</v>
      </c>
      <c r="B375" s="10" t="s">
        <v>318</v>
      </c>
      <c r="C375" s="11" t="s">
        <v>55</v>
      </c>
      <c r="D375" s="10" t="s">
        <v>340</v>
      </c>
      <c r="E375" s="10" t="s">
        <v>41</v>
      </c>
      <c r="F375" s="17">
        <v>30457.425599999999</v>
      </c>
    </row>
    <row r="376" spans="1:7" ht="15" customHeight="1">
      <c r="A376" s="13" t="s">
        <v>42</v>
      </c>
      <c r="B376" s="10" t="s">
        <v>318</v>
      </c>
      <c r="C376" s="11" t="s">
        <v>55</v>
      </c>
      <c r="D376" s="10" t="s">
        <v>340</v>
      </c>
      <c r="E376" s="10" t="s">
        <v>43</v>
      </c>
      <c r="F376" s="17">
        <v>23392.799999999999</v>
      </c>
    </row>
    <row r="377" spans="1:7" ht="39" customHeight="1">
      <c r="A377" s="13" t="s">
        <v>44</v>
      </c>
      <c r="B377" s="10" t="s">
        <v>318</v>
      </c>
      <c r="C377" s="11" t="s">
        <v>55</v>
      </c>
      <c r="D377" s="10" t="s">
        <v>340</v>
      </c>
      <c r="E377" s="10" t="s">
        <v>45</v>
      </c>
      <c r="F377" s="17">
        <v>7064.6256000000003</v>
      </c>
      <c r="G377" t="s">
        <v>341</v>
      </c>
    </row>
    <row r="378" spans="1:7" ht="51.75" customHeight="1">
      <c r="A378" s="13" t="s">
        <v>342</v>
      </c>
      <c r="B378" s="10" t="s">
        <v>318</v>
      </c>
      <c r="C378" s="11" t="s">
        <v>55</v>
      </c>
      <c r="D378" s="10" t="s">
        <v>343</v>
      </c>
      <c r="E378" s="10"/>
      <c r="F378" s="15">
        <v>275.77363000000003</v>
      </c>
    </row>
    <row r="379" spans="1:7" ht="39" customHeight="1">
      <c r="A379" s="13" t="s">
        <v>48</v>
      </c>
      <c r="B379" s="10" t="s">
        <v>318</v>
      </c>
      <c r="C379" s="11" t="s">
        <v>55</v>
      </c>
      <c r="D379" s="10" t="s">
        <v>343</v>
      </c>
      <c r="E379" s="10" t="s">
        <v>49</v>
      </c>
      <c r="F379" s="15">
        <v>275.77363000000003</v>
      </c>
    </row>
    <row r="380" spans="1:7" ht="26.25" customHeight="1">
      <c r="A380" s="13" t="s">
        <v>50</v>
      </c>
      <c r="B380" s="10" t="s">
        <v>318</v>
      </c>
      <c r="C380" s="11" t="s">
        <v>55</v>
      </c>
      <c r="D380" s="10" t="s">
        <v>343</v>
      </c>
      <c r="E380" s="10" t="s">
        <v>51</v>
      </c>
      <c r="F380" s="15">
        <v>89.434079999999994</v>
      </c>
    </row>
    <row r="381" spans="1:7" ht="15" customHeight="1">
      <c r="A381" s="13" t="s">
        <v>52</v>
      </c>
      <c r="B381" s="10" t="s">
        <v>318</v>
      </c>
      <c r="C381" s="11" t="s">
        <v>55</v>
      </c>
      <c r="D381" s="10" t="s">
        <v>343</v>
      </c>
      <c r="E381" s="10" t="s">
        <v>53</v>
      </c>
      <c r="F381" s="17">
        <v>86.3</v>
      </c>
    </row>
    <row r="382" spans="1:7" ht="15" customHeight="1">
      <c r="A382" s="13" t="s">
        <v>60</v>
      </c>
      <c r="B382" s="10" t="s">
        <v>318</v>
      </c>
      <c r="C382" s="11" t="s">
        <v>55</v>
      </c>
      <c r="D382" s="10" t="s">
        <v>343</v>
      </c>
      <c r="E382" s="10" t="s">
        <v>61</v>
      </c>
      <c r="F382" s="17">
        <v>100.03955000000001</v>
      </c>
    </row>
    <row r="383" spans="1:7" ht="15" hidden="1" customHeight="1">
      <c r="A383" s="13" t="s">
        <v>76</v>
      </c>
      <c r="B383" s="10" t="s">
        <v>318</v>
      </c>
      <c r="C383" s="11" t="s">
        <v>55</v>
      </c>
      <c r="D383" s="10" t="s">
        <v>77</v>
      </c>
      <c r="E383" s="10"/>
      <c r="F383" s="12">
        <v>1043046.5</v>
      </c>
    </row>
    <row r="384" spans="1:7" ht="15" hidden="1" customHeight="1">
      <c r="A384" s="13" t="s">
        <v>344</v>
      </c>
      <c r="B384" s="10" t="s">
        <v>318</v>
      </c>
      <c r="C384" s="11" t="s">
        <v>55</v>
      </c>
      <c r="D384" s="10" t="s">
        <v>345</v>
      </c>
      <c r="E384" s="10"/>
      <c r="F384" s="12">
        <v>1043046.5</v>
      </c>
    </row>
    <row r="385" spans="1:6" ht="39" customHeight="1">
      <c r="A385" s="13" t="s">
        <v>346</v>
      </c>
      <c r="B385" s="10" t="s">
        <v>318</v>
      </c>
      <c r="C385" s="11" t="s">
        <v>55</v>
      </c>
      <c r="D385" s="10" t="s">
        <v>347</v>
      </c>
      <c r="E385" s="10"/>
      <c r="F385" s="17">
        <v>1043.0464999999999</v>
      </c>
    </row>
    <row r="386" spans="1:6" ht="26.25" customHeight="1">
      <c r="A386" s="13" t="s">
        <v>22</v>
      </c>
      <c r="B386" s="10" t="s">
        <v>318</v>
      </c>
      <c r="C386" s="11" t="s">
        <v>55</v>
      </c>
      <c r="D386" s="10" t="s">
        <v>347</v>
      </c>
      <c r="E386" s="10" t="s">
        <v>23</v>
      </c>
      <c r="F386" s="17">
        <v>1043.0464999999999</v>
      </c>
    </row>
    <row r="387" spans="1:6" ht="26.25" customHeight="1">
      <c r="A387" s="13" t="s">
        <v>24</v>
      </c>
      <c r="B387" s="10" t="s">
        <v>318</v>
      </c>
      <c r="C387" s="11" t="s">
        <v>55</v>
      </c>
      <c r="D387" s="10" t="s">
        <v>347</v>
      </c>
      <c r="E387" s="10" t="s">
        <v>25</v>
      </c>
      <c r="F387" s="17">
        <v>801.11098000000004</v>
      </c>
    </row>
    <row r="388" spans="1:6" ht="51.75" customHeight="1">
      <c r="A388" s="13" t="s">
        <v>28</v>
      </c>
      <c r="B388" s="10" t="s">
        <v>318</v>
      </c>
      <c r="C388" s="11" t="s">
        <v>55</v>
      </c>
      <c r="D388" s="10" t="s">
        <v>347</v>
      </c>
      <c r="E388" s="10" t="s">
        <v>29</v>
      </c>
      <c r="F388" s="15">
        <v>241.93552</v>
      </c>
    </row>
    <row r="389" spans="1:6" ht="15" customHeight="1">
      <c r="A389" s="7" t="s">
        <v>348</v>
      </c>
      <c r="B389" s="8" t="s">
        <v>147</v>
      </c>
      <c r="C389" s="8"/>
      <c r="D389" s="8"/>
      <c r="E389" s="8"/>
      <c r="F389" s="16">
        <f>28063.1624-887</f>
        <v>27176.162400000001</v>
      </c>
    </row>
    <row r="390" spans="1:6" ht="15" customHeight="1">
      <c r="A390" s="9" t="s">
        <v>349</v>
      </c>
      <c r="B390" s="10" t="s">
        <v>147</v>
      </c>
      <c r="C390" s="11" t="s">
        <v>31</v>
      </c>
      <c r="D390" s="10"/>
      <c r="E390" s="10"/>
      <c r="F390" s="17">
        <v>5306</v>
      </c>
    </row>
    <row r="391" spans="1:6" ht="15" hidden="1" customHeight="1">
      <c r="A391" s="13" t="s">
        <v>350</v>
      </c>
      <c r="B391" s="10" t="s">
        <v>147</v>
      </c>
      <c r="C391" s="11" t="s">
        <v>31</v>
      </c>
      <c r="D391" s="10" t="s">
        <v>351</v>
      </c>
      <c r="E391" s="10"/>
      <c r="F391" s="12">
        <v>4658000</v>
      </c>
    </row>
    <row r="392" spans="1:6" ht="15" hidden="1" customHeight="1">
      <c r="A392" s="13" t="s">
        <v>352</v>
      </c>
      <c r="B392" s="10" t="s">
        <v>147</v>
      </c>
      <c r="C392" s="11" t="s">
        <v>31</v>
      </c>
      <c r="D392" s="10" t="s">
        <v>353</v>
      </c>
      <c r="E392" s="10"/>
      <c r="F392" s="12">
        <v>1800000</v>
      </c>
    </row>
    <row r="393" spans="1:6" ht="26.25" customHeight="1">
      <c r="A393" s="13" t="s">
        <v>354</v>
      </c>
      <c r="B393" s="10" t="s">
        <v>147</v>
      </c>
      <c r="C393" s="11" t="s">
        <v>31</v>
      </c>
      <c r="D393" s="10" t="s">
        <v>355</v>
      </c>
      <c r="E393" s="10"/>
      <c r="F393" s="17">
        <v>1800</v>
      </c>
    </row>
    <row r="394" spans="1:6" ht="26.25" customHeight="1">
      <c r="A394" s="13" t="s">
        <v>356</v>
      </c>
      <c r="B394" s="10" t="s">
        <v>147</v>
      </c>
      <c r="C394" s="11" t="s">
        <v>31</v>
      </c>
      <c r="D394" s="10" t="s">
        <v>355</v>
      </c>
      <c r="E394" s="10" t="s">
        <v>357</v>
      </c>
      <c r="F394" s="17">
        <v>1800</v>
      </c>
    </row>
    <row r="395" spans="1:6" ht="15" hidden="1" customHeight="1">
      <c r="A395" s="13" t="s">
        <v>358</v>
      </c>
      <c r="B395" s="10" t="s">
        <v>147</v>
      </c>
      <c r="C395" s="11" t="s">
        <v>31</v>
      </c>
      <c r="D395" s="10" t="s">
        <v>359</v>
      </c>
      <c r="E395" s="10"/>
      <c r="F395" s="12">
        <v>2485000</v>
      </c>
    </row>
    <row r="396" spans="1:6" ht="15" hidden="1" customHeight="1">
      <c r="A396" s="13" t="s">
        <v>360</v>
      </c>
      <c r="B396" s="10" t="s">
        <v>147</v>
      </c>
      <c r="C396" s="11" t="s">
        <v>31</v>
      </c>
      <c r="D396" s="10" t="s">
        <v>361</v>
      </c>
      <c r="E396" s="10"/>
      <c r="F396" s="12">
        <v>2485000</v>
      </c>
    </row>
    <row r="397" spans="1:6" ht="39" customHeight="1">
      <c r="A397" s="13" t="s">
        <v>362</v>
      </c>
      <c r="B397" s="10" t="s">
        <v>147</v>
      </c>
      <c r="C397" s="11" t="s">
        <v>31</v>
      </c>
      <c r="D397" s="10" t="s">
        <v>363</v>
      </c>
      <c r="E397" s="10"/>
      <c r="F397" s="17">
        <v>2485</v>
      </c>
    </row>
    <row r="398" spans="1:6" ht="26.25" customHeight="1">
      <c r="A398" s="13" t="s">
        <v>356</v>
      </c>
      <c r="B398" s="10" t="s">
        <v>147</v>
      </c>
      <c r="C398" s="11" t="s">
        <v>31</v>
      </c>
      <c r="D398" s="10" t="s">
        <v>363</v>
      </c>
      <c r="E398" s="10" t="s">
        <v>357</v>
      </c>
      <c r="F398" s="17">
        <v>2485</v>
      </c>
    </row>
    <row r="399" spans="1:6" ht="15" hidden="1" customHeight="1">
      <c r="A399" s="13" t="s">
        <v>364</v>
      </c>
      <c r="B399" s="10" t="s">
        <v>147</v>
      </c>
      <c r="C399" s="11" t="s">
        <v>31</v>
      </c>
      <c r="D399" s="10" t="s">
        <v>365</v>
      </c>
      <c r="E399" s="10"/>
      <c r="F399" s="12">
        <v>197000</v>
      </c>
    </row>
    <row r="400" spans="1:6" ht="51.75" customHeight="1">
      <c r="A400" s="13" t="s">
        <v>366</v>
      </c>
      <c r="B400" s="10" t="s">
        <v>147</v>
      </c>
      <c r="C400" s="11" t="s">
        <v>31</v>
      </c>
      <c r="D400" s="10" t="s">
        <v>367</v>
      </c>
      <c r="E400" s="10"/>
      <c r="F400" s="17">
        <v>197</v>
      </c>
    </row>
    <row r="401" spans="1:6" ht="26.25" customHeight="1">
      <c r="A401" s="13" t="s">
        <v>356</v>
      </c>
      <c r="B401" s="10" t="s">
        <v>147</v>
      </c>
      <c r="C401" s="11" t="s">
        <v>31</v>
      </c>
      <c r="D401" s="10" t="s">
        <v>367</v>
      </c>
      <c r="E401" s="10" t="s">
        <v>357</v>
      </c>
      <c r="F401" s="17">
        <v>197</v>
      </c>
    </row>
    <row r="402" spans="1:6" ht="15" hidden="1" customHeight="1">
      <c r="A402" s="13" t="s">
        <v>368</v>
      </c>
      <c r="B402" s="10" t="s">
        <v>147</v>
      </c>
      <c r="C402" s="11" t="s">
        <v>31</v>
      </c>
      <c r="D402" s="10" t="s">
        <v>369</v>
      </c>
      <c r="E402" s="10"/>
      <c r="F402" s="12">
        <v>176000</v>
      </c>
    </row>
    <row r="403" spans="1:6" ht="15" hidden="1" customHeight="1">
      <c r="A403" s="13" t="s">
        <v>370</v>
      </c>
      <c r="B403" s="10" t="s">
        <v>147</v>
      </c>
      <c r="C403" s="11" t="s">
        <v>31</v>
      </c>
      <c r="D403" s="10" t="s">
        <v>371</v>
      </c>
      <c r="E403" s="10"/>
      <c r="F403" s="12">
        <v>176000</v>
      </c>
    </row>
    <row r="404" spans="1:6" ht="26.25" customHeight="1">
      <c r="A404" s="13" t="s">
        <v>372</v>
      </c>
      <c r="B404" s="10" t="s">
        <v>147</v>
      </c>
      <c r="C404" s="11" t="s">
        <v>31</v>
      </c>
      <c r="D404" s="10" t="s">
        <v>373</v>
      </c>
      <c r="E404" s="10"/>
      <c r="F404" s="17">
        <v>176</v>
      </c>
    </row>
    <row r="405" spans="1:6" ht="26.25" customHeight="1">
      <c r="A405" s="13" t="s">
        <v>356</v>
      </c>
      <c r="B405" s="10" t="s">
        <v>147</v>
      </c>
      <c r="C405" s="11" t="s">
        <v>31</v>
      </c>
      <c r="D405" s="10" t="s">
        <v>373</v>
      </c>
      <c r="E405" s="10" t="s">
        <v>357</v>
      </c>
      <c r="F405" s="17">
        <v>176</v>
      </c>
    </row>
    <row r="406" spans="1:6" ht="15" hidden="1" customHeight="1">
      <c r="A406" s="13" t="s">
        <v>374</v>
      </c>
      <c r="B406" s="10" t="s">
        <v>147</v>
      </c>
      <c r="C406" s="11" t="s">
        <v>31</v>
      </c>
      <c r="D406" s="10" t="s">
        <v>375</v>
      </c>
      <c r="E406" s="10"/>
      <c r="F406" s="12">
        <v>448000</v>
      </c>
    </row>
    <row r="407" spans="1:6" ht="15" hidden="1" customHeight="1">
      <c r="A407" s="13" t="s">
        <v>376</v>
      </c>
      <c r="B407" s="10" t="s">
        <v>147</v>
      </c>
      <c r="C407" s="11" t="s">
        <v>31</v>
      </c>
      <c r="D407" s="10" t="s">
        <v>377</v>
      </c>
      <c r="E407" s="10"/>
      <c r="F407" s="12">
        <v>448000</v>
      </c>
    </row>
    <row r="408" spans="1:6" ht="26.25" customHeight="1">
      <c r="A408" s="13" t="s">
        <v>378</v>
      </c>
      <c r="B408" s="10" t="s">
        <v>147</v>
      </c>
      <c r="C408" s="11" t="s">
        <v>31</v>
      </c>
      <c r="D408" s="10" t="s">
        <v>379</v>
      </c>
      <c r="E408" s="10"/>
      <c r="F408" s="17">
        <v>448</v>
      </c>
    </row>
    <row r="409" spans="1:6" ht="26.25" customHeight="1">
      <c r="A409" s="13" t="s">
        <v>356</v>
      </c>
      <c r="B409" s="10" t="s">
        <v>147</v>
      </c>
      <c r="C409" s="11" t="s">
        <v>31</v>
      </c>
      <c r="D409" s="10" t="s">
        <v>379</v>
      </c>
      <c r="E409" s="10" t="s">
        <v>357</v>
      </c>
      <c r="F409" s="17">
        <v>448</v>
      </c>
    </row>
    <row r="410" spans="1:6" ht="15" hidden="1" customHeight="1">
      <c r="A410" s="13" t="s">
        <v>380</v>
      </c>
      <c r="B410" s="10" t="s">
        <v>147</v>
      </c>
      <c r="C410" s="11" t="s">
        <v>31</v>
      </c>
      <c r="D410" s="10" t="s">
        <v>381</v>
      </c>
      <c r="E410" s="10"/>
      <c r="F410" s="12">
        <v>200000</v>
      </c>
    </row>
    <row r="411" spans="1:6" ht="15" hidden="1" customHeight="1">
      <c r="A411" s="13" t="s">
        <v>382</v>
      </c>
      <c r="B411" s="10" t="s">
        <v>147</v>
      </c>
      <c r="C411" s="11" t="s">
        <v>31</v>
      </c>
      <c r="D411" s="10" t="s">
        <v>383</v>
      </c>
      <c r="E411" s="10"/>
      <c r="F411" s="12">
        <v>200000</v>
      </c>
    </row>
    <row r="412" spans="1:6" ht="26.25" customHeight="1">
      <c r="A412" s="13" t="s">
        <v>384</v>
      </c>
      <c r="B412" s="10" t="s">
        <v>147</v>
      </c>
      <c r="C412" s="11" t="s">
        <v>31</v>
      </c>
      <c r="D412" s="10" t="s">
        <v>385</v>
      </c>
      <c r="E412" s="10"/>
      <c r="F412" s="17">
        <v>200</v>
      </c>
    </row>
    <row r="413" spans="1:6" ht="26.25" customHeight="1">
      <c r="A413" s="13" t="s">
        <v>356</v>
      </c>
      <c r="B413" s="10" t="s">
        <v>147</v>
      </c>
      <c r="C413" s="11" t="s">
        <v>31</v>
      </c>
      <c r="D413" s="10" t="s">
        <v>385</v>
      </c>
      <c r="E413" s="10" t="s">
        <v>357</v>
      </c>
      <c r="F413" s="17">
        <v>200</v>
      </c>
    </row>
    <row r="414" spans="1:6" ht="15" customHeight="1">
      <c r="A414" s="9" t="s">
        <v>386</v>
      </c>
      <c r="B414" s="10" t="s">
        <v>147</v>
      </c>
      <c r="C414" s="11" t="s">
        <v>55</v>
      </c>
      <c r="D414" s="10"/>
      <c r="E414" s="10"/>
      <c r="F414" s="17">
        <f>18631.9-887</f>
        <v>17744.900000000001</v>
      </c>
    </row>
    <row r="415" spans="1:6" ht="102">
      <c r="A415" s="13" t="s">
        <v>387</v>
      </c>
      <c r="B415" s="10" t="s">
        <v>147</v>
      </c>
      <c r="C415" s="11" t="s">
        <v>55</v>
      </c>
      <c r="D415" s="10" t="s">
        <v>388</v>
      </c>
      <c r="E415" s="10"/>
      <c r="F415" s="17">
        <v>805</v>
      </c>
    </row>
    <row r="416" spans="1:6">
      <c r="A416" s="13" t="s">
        <v>356</v>
      </c>
      <c r="B416" s="10">
        <v>10</v>
      </c>
      <c r="C416" s="11">
        <v>4</v>
      </c>
      <c r="D416" s="10" t="s">
        <v>388</v>
      </c>
      <c r="E416" s="10"/>
      <c r="F416" s="17">
        <v>805</v>
      </c>
    </row>
    <row r="417" spans="1:6" ht="76.5">
      <c r="A417" s="13" t="s">
        <v>389</v>
      </c>
      <c r="B417" s="10">
        <v>10</v>
      </c>
      <c r="C417" s="11">
        <v>4</v>
      </c>
      <c r="D417" s="10" t="s">
        <v>390</v>
      </c>
      <c r="E417" s="10"/>
      <c r="F417" s="17">
        <v>1156</v>
      </c>
    </row>
    <row r="418" spans="1:6">
      <c r="A418" s="13" t="s">
        <v>356</v>
      </c>
      <c r="B418" s="10">
        <v>10</v>
      </c>
      <c r="C418" s="11">
        <v>4</v>
      </c>
      <c r="D418" s="10" t="s">
        <v>390</v>
      </c>
      <c r="E418" s="10">
        <v>300</v>
      </c>
      <c r="F418" s="17">
        <v>1156</v>
      </c>
    </row>
    <row r="419" spans="1:6" ht="76.5">
      <c r="A419" s="13" t="s">
        <v>391</v>
      </c>
      <c r="B419" s="10">
        <v>10</v>
      </c>
      <c r="C419" s="11">
        <v>4</v>
      </c>
      <c r="D419" s="10" t="s">
        <v>392</v>
      </c>
      <c r="E419" s="10"/>
      <c r="F419" s="17">
        <v>459</v>
      </c>
    </row>
    <row r="420" spans="1:6" ht="51">
      <c r="A420" s="13" t="s">
        <v>241</v>
      </c>
      <c r="B420" s="10" t="s">
        <v>147</v>
      </c>
      <c r="C420" s="11" t="s">
        <v>55</v>
      </c>
      <c r="D420" s="10" t="s">
        <v>392</v>
      </c>
      <c r="E420" s="10">
        <v>600</v>
      </c>
      <c r="F420" s="17">
        <v>459</v>
      </c>
    </row>
    <row r="421" spans="1:6" ht="15" hidden="1" customHeight="1">
      <c r="A421" s="13" t="s">
        <v>114</v>
      </c>
      <c r="B421" s="10" t="s">
        <v>147</v>
      </c>
      <c r="C421" s="11" t="s">
        <v>55</v>
      </c>
      <c r="D421" s="10" t="s">
        <v>115</v>
      </c>
      <c r="E421" s="10"/>
      <c r="F421" s="12">
        <v>3249000</v>
      </c>
    </row>
    <row r="422" spans="1:6" ht="15" hidden="1" customHeight="1">
      <c r="A422" s="13" t="s">
        <v>243</v>
      </c>
      <c r="B422" s="10" t="s">
        <v>147</v>
      </c>
      <c r="C422" s="11" t="s">
        <v>55</v>
      </c>
      <c r="D422" s="10" t="s">
        <v>244</v>
      </c>
      <c r="E422" s="10"/>
      <c r="F422" s="12">
        <v>3249000</v>
      </c>
    </row>
    <row r="423" spans="1:6" ht="15" hidden="1" customHeight="1">
      <c r="A423" s="13" t="s">
        <v>393</v>
      </c>
      <c r="B423" s="10" t="s">
        <v>147</v>
      </c>
      <c r="C423" s="11" t="s">
        <v>55</v>
      </c>
      <c r="D423" s="10" t="s">
        <v>394</v>
      </c>
      <c r="E423" s="10"/>
      <c r="F423" s="12">
        <v>3249000</v>
      </c>
    </row>
    <row r="424" spans="1:6" ht="64.5" customHeight="1">
      <c r="A424" s="13" t="s">
        <v>395</v>
      </c>
      <c r="B424" s="10" t="s">
        <v>147</v>
      </c>
      <c r="C424" s="11" t="s">
        <v>55</v>
      </c>
      <c r="D424" s="10" t="s">
        <v>396</v>
      </c>
      <c r="E424" s="10"/>
      <c r="F424" s="17">
        <v>3249</v>
      </c>
    </row>
    <row r="425" spans="1:6" ht="26.25" customHeight="1">
      <c r="A425" s="13" t="s">
        <v>356</v>
      </c>
      <c r="B425" s="10" t="s">
        <v>147</v>
      </c>
      <c r="C425" s="11" t="s">
        <v>55</v>
      </c>
      <c r="D425" s="10" t="s">
        <v>396</v>
      </c>
      <c r="E425" s="10" t="s">
        <v>357</v>
      </c>
      <c r="F425" s="17">
        <v>3249</v>
      </c>
    </row>
    <row r="426" spans="1:6" ht="15" hidden="1" customHeight="1">
      <c r="A426" s="13" t="s">
        <v>397</v>
      </c>
      <c r="B426" s="10" t="s">
        <v>147</v>
      </c>
      <c r="C426" s="11" t="s">
        <v>55</v>
      </c>
      <c r="D426" s="10" t="s">
        <v>398</v>
      </c>
      <c r="E426" s="10"/>
      <c r="F426" s="12">
        <v>4955900</v>
      </c>
    </row>
    <row r="427" spans="1:6" ht="15" hidden="1" customHeight="1">
      <c r="A427" s="13" t="s">
        <v>399</v>
      </c>
      <c r="B427" s="10" t="s">
        <v>147</v>
      </c>
      <c r="C427" s="11" t="s">
        <v>55</v>
      </c>
      <c r="D427" s="10" t="s">
        <v>400</v>
      </c>
      <c r="E427" s="10"/>
      <c r="F427" s="12">
        <v>4955900</v>
      </c>
    </row>
    <row r="428" spans="1:6" ht="39" customHeight="1">
      <c r="A428" s="13" t="s">
        <v>401</v>
      </c>
      <c r="B428" s="10" t="s">
        <v>147</v>
      </c>
      <c r="C428" s="11" t="s">
        <v>55</v>
      </c>
      <c r="D428" s="10" t="s">
        <v>402</v>
      </c>
      <c r="E428" s="10"/>
      <c r="F428" s="17">
        <v>4955.8999999999996</v>
      </c>
    </row>
    <row r="429" spans="1:6" ht="26.25" customHeight="1">
      <c r="A429" s="13" t="s">
        <v>403</v>
      </c>
      <c r="B429" s="10" t="s">
        <v>147</v>
      </c>
      <c r="C429" s="11" t="s">
        <v>55</v>
      </c>
      <c r="D429" s="10" t="s">
        <v>402</v>
      </c>
      <c r="E429" s="10" t="s">
        <v>404</v>
      </c>
      <c r="F429" s="17">
        <v>4955.8999999999996</v>
      </c>
    </row>
    <row r="430" spans="1:6" ht="15" customHeight="1">
      <c r="A430" s="13" t="s">
        <v>405</v>
      </c>
      <c r="B430" s="10" t="s">
        <v>147</v>
      </c>
      <c r="C430" s="11" t="s">
        <v>55</v>
      </c>
      <c r="D430" s="10" t="s">
        <v>402</v>
      </c>
      <c r="E430" s="10" t="s">
        <v>406</v>
      </c>
      <c r="F430" s="17">
        <v>4955.8999999999996</v>
      </c>
    </row>
    <row r="431" spans="1:6" ht="15" hidden="1" customHeight="1">
      <c r="A431" s="13" t="s">
        <v>76</v>
      </c>
      <c r="B431" s="10" t="s">
        <v>147</v>
      </c>
      <c r="C431" s="11" t="s">
        <v>55</v>
      </c>
      <c r="D431" s="10" t="s">
        <v>77</v>
      </c>
      <c r="E431" s="10"/>
      <c r="F431" s="12">
        <v>7120000</v>
      </c>
    </row>
    <row r="432" spans="1:6" ht="15" hidden="1" customHeight="1">
      <c r="A432" s="13" t="s">
        <v>309</v>
      </c>
      <c r="B432" s="10" t="s">
        <v>147</v>
      </c>
      <c r="C432" s="11" t="s">
        <v>55</v>
      </c>
      <c r="D432" s="10" t="s">
        <v>310</v>
      </c>
      <c r="E432" s="10"/>
      <c r="F432" s="12">
        <v>7120000</v>
      </c>
    </row>
    <row r="433" spans="1:6" ht="64.5" customHeight="1">
      <c r="A433" s="13" t="s">
        <v>407</v>
      </c>
      <c r="B433" s="10" t="s">
        <v>147</v>
      </c>
      <c r="C433" s="11" t="s">
        <v>55</v>
      </c>
      <c r="D433" s="10" t="s">
        <v>408</v>
      </c>
      <c r="E433" s="10"/>
      <c r="F433" s="17">
        <v>7120</v>
      </c>
    </row>
    <row r="434" spans="1:6" ht="26.25" customHeight="1">
      <c r="A434" s="13" t="s">
        <v>403</v>
      </c>
      <c r="B434" s="10" t="s">
        <v>147</v>
      </c>
      <c r="C434" s="11" t="s">
        <v>55</v>
      </c>
      <c r="D434" s="10" t="s">
        <v>408</v>
      </c>
      <c r="E434" s="10" t="s">
        <v>404</v>
      </c>
      <c r="F434" s="17">
        <v>7120</v>
      </c>
    </row>
    <row r="435" spans="1:6" ht="39" customHeight="1">
      <c r="A435" s="13" t="s">
        <v>409</v>
      </c>
      <c r="B435" s="10" t="s">
        <v>147</v>
      </c>
      <c r="C435" s="11" t="s">
        <v>55</v>
      </c>
      <c r="D435" s="10" t="s">
        <v>408</v>
      </c>
      <c r="E435" s="10" t="s">
        <v>410</v>
      </c>
      <c r="F435" s="17">
        <v>7120</v>
      </c>
    </row>
    <row r="436" spans="1:6" ht="15" customHeight="1">
      <c r="A436" s="9" t="s">
        <v>411</v>
      </c>
      <c r="B436" s="10" t="s">
        <v>147</v>
      </c>
      <c r="C436" s="11" t="s">
        <v>75</v>
      </c>
      <c r="D436" s="10"/>
      <c r="E436" s="10"/>
      <c r="F436" s="17">
        <v>4125.2623999999996</v>
      </c>
    </row>
    <row r="437" spans="1:6" ht="15" hidden="1" customHeight="1">
      <c r="A437" s="13" t="s">
        <v>350</v>
      </c>
      <c r="B437" s="10" t="s">
        <v>147</v>
      </c>
      <c r="C437" s="11" t="s">
        <v>75</v>
      </c>
      <c r="D437" s="10" t="s">
        <v>351</v>
      </c>
      <c r="E437" s="10"/>
      <c r="F437" s="12">
        <v>827000</v>
      </c>
    </row>
    <row r="438" spans="1:6" ht="15" hidden="1" customHeight="1">
      <c r="A438" s="13" t="s">
        <v>412</v>
      </c>
      <c r="B438" s="10" t="s">
        <v>147</v>
      </c>
      <c r="C438" s="11" t="s">
        <v>75</v>
      </c>
      <c r="D438" s="10" t="s">
        <v>413</v>
      </c>
      <c r="E438" s="10"/>
      <c r="F438" s="12">
        <v>827000</v>
      </c>
    </row>
    <row r="439" spans="1:6" ht="51.75" customHeight="1">
      <c r="A439" s="13" t="s">
        <v>414</v>
      </c>
      <c r="B439" s="10" t="s">
        <v>147</v>
      </c>
      <c r="C439" s="11" t="s">
        <v>75</v>
      </c>
      <c r="D439" s="10" t="s">
        <v>415</v>
      </c>
      <c r="E439" s="10"/>
      <c r="F439" s="17">
        <v>827</v>
      </c>
    </row>
    <row r="440" spans="1:6" ht="26.25" customHeight="1">
      <c r="A440" s="13" t="s">
        <v>40</v>
      </c>
      <c r="B440" s="10" t="s">
        <v>147</v>
      </c>
      <c r="C440" s="11" t="s">
        <v>75</v>
      </c>
      <c r="D440" s="10" t="s">
        <v>415</v>
      </c>
      <c r="E440" s="10" t="s">
        <v>41</v>
      </c>
      <c r="F440" s="17">
        <v>827</v>
      </c>
    </row>
    <row r="441" spans="1:6" ht="15" customHeight="1">
      <c r="A441" s="13" t="s">
        <v>42</v>
      </c>
      <c r="B441" s="10" t="s">
        <v>147</v>
      </c>
      <c r="C441" s="11" t="s">
        <v>75</v>
      </c>
      <c r="D441" s="10" t="s">
        <v>415</v>
      </c>
      <c r="E441" s="10" t="s">
        <v>43</v>
      </c>
      <c r="F441" s="17">
        <v>633.39117999999996</v>
      </c>
    </row>
    <row r="442" spans="1:6" ht="39" customHeight="1">
      <c r="A442" s="13" t="s">
        <v>44</v>
      </c>
      <c r="B442" s="10" t="s">
        <v>147</v>
      </c>
      <c r="C442" s="11" t="s">
        <v>75</v>
      </c>
      <c r="D442" s="10" t="s">
        <v>415</v>
      </c>
      <c r="E442" s="10" t="s">
        <v>45</v>
      </c>
      <c r="F442" s="15">
        <v>193.60882000000001</v>
      </c>
    </row>
    <row r="443" spans="1:6" ht="15" hidden="1" customHeight="1">
      <c r="A443" s="13" t="s">
        <v>76</v>
      </c>
      <c r="B443" s="10" t="s">
        <v>147</v>
      </c>
      <c r="C443" s="11" t="s">
        <v>75</v>
      </c>
      <c r="D443" s="10" t="s">
        <v>77</v>
      </c>
      <c r="E443" s="10"/>
      <c r="F443" s="12">
        <v>3298262.4</v>
      </c>
    </row>
    <row r="444" spans="1:6" ht="15" hidden="1" customHeight="1">
      <c r="A444" s="13" t="s">
        <v>416</v>
      </c>
      <c r="B444" s="10" t="s">
        <v>147</v>
      </c>
      <c r="C444" s="11" t="s">
        <v>75</v>
      </c>
      <c r="D444" s="10" t="s">
        <v>417</v>
      </c>
      <c r="E444" s="10"/>
      <c r="F444" s="12">
        <v>3298262.4</v>
      </c>
    </row>
    <row r="445" spans="1:6" ht="26.25" customHeight="1">
      <c r="A445" s="13" t="s">
        <v>24</v>
      </c>
      <c r="B445" s="10" t="s">
        <v>147</v>
      </c>
      <c r="C445" s="11" t="s">
        <v>75</v>
      </c>
      <c r="D445" s="10" t="s">
        <v>418</v>
      </c>
      <c r="E445" s="10"/>
      <c r="F445" s="17">
        <v>3129.3694</v>
      </c>
    </row>
    <row r="446" spans="1:6" ht="26.25" customHeight="1">
      <c r="A446" s="13" t="s">
        <v>22</v>
      </c>
      <c r="B446" s="10" t="s">
        <v>147</v>
      </c>
      <c r="C446" s="11" t="s">
        <v>75</v>
      </c>
      <c r="D446" s="10" t="s">
        <v>418</v>
      </c>
      <c r="E446" s="10" t="s">
        <v>23</v>
      </c>
      <c r="F446" s="17">
        <v>3129.3694</v>
      </c>
    </row>
    <row r="447" spans="1:6" ht="26.25" customHeight="1">
      <c r="A447" s="13" t="s">
        <v>24</v>
      </c>
      <c r="B447" s="10" t="s">
        <v>147</v>
      </c>
      <c r="C447" s="11" t="s">
        <v>75</v>
      </c>
      <c r="D447" s="10" t="s">
        <v>418</v>
      </c>
      <c r="E447" s="10" t="s">
        <v>25</v>
      </c>
      <c r="F447" s="17">
        <v>2403.5095000000001</v>
      </c>
    </row>
    <row r="448" spans="1:6" ht="51.75" customHeight="1">
      <c r="A448" s="13" t="s">
        <v>28</v>
      </c>
      <c r="B448" s="10" t="s">
        <v>147</v>
      </c>
      <c r="C448" s="11" t="s">
        <v>75</v>
      </c>
      <c r="D448" s="10" t="s">
        <v>418</v>
      </c>
      <c r="E448" s="10" t="s">
        <v>29</v>
      </c>
      <c r="F448" s="17">
        <v>725.85990000000004</v>
      </c>
    </row>
    <row r="449" spans="1:6" ht="39" customHeight="1">
      <c r="A449" s="13" t="s">
        <v>419</v>
      </c>
      <c r="B449" s="10" t="s">
        <v>147</v>
      </c>
      <c r="C449" s="11" t="s">
        <v>75</v>
      </c>
      <c r="D449" s="10" t="s">
        <v>420</v>
      </c>
      <c r="E449" s="10"/>
      <c r="F449" s="15">
        <v>168.893</v>
      </c>
    </row>
    <row r="450" spans="1:6" ht="39" customHeight="1">
      <c r="A450" s="13" t="s">
        <v>48</v>
      </c>
      <c r="B450" s="10" t="s">
        <v>147</v>
      </c>
      <c r="C450" s="11" t="s">
        <v>75</v>
      </c>
      <c r="D450" s="10" t="s">
        <v>420</v>
      </c>
      <c r="E450" s="10" t="s">
        <v>49</v>
      </c>
      <c r="F450" s="15">
        <v>168.21299999999999</v>
      </c>
    </row>
    <row r="451" spans="1:6" ht="26.25" customHeight="1">
      <c r="A451" s="13" t="s">
        <v>50</v>
      </c>
      <c r="B451" s="10" t="s">
        <v>147</v>
      </c>
      <c r="C451" s="11" t="s">
        <v>75</v>
      </c>
      <c r="D451" s="10" t="s">
        <v>420</v>
      </c>
      <c r="E451" s="10" t="s">
        <v>51</v>
      </c>
      <c r="F451" s="15">
        <v>153.21299999999999</v>
      </c>
    </row>
    <row r="452" spans="1:6" ht="15" customHeight="1">
      <c r="A452" s="13" t="s">
        <v>52</v>
      </c>
      <c r="B452" s="10" t="s">
        <v>147</v>
      </c>
      <c r="C452" s="11" t="s">
        <v>75</v>
      </c>
      <c r="D452" s="10" t="s">
        <v>420</v>
      </c>
      <c r="E452" s="10" t="s">
        <v>53</v>
      </c>
      <c r="F452" s="17">
        <v>15</v>
      </c>
    </row>
    <row r="453" spans="1:6" ht="15" customHeight="1">
      <c r="A453" s="13" t="s">
        <v>62</v>
      </c>
      <c r="B453" s="10" t="s">
        <v>147</v>
      </c>
      <c r="C453" s="11" t="s">
        <v>75</v>
      </c>
      <c r="D453" s="10" t="s">
        <v>420</v>
      </c>
      <c r="E453" s="10" t="s">
        <v>63</v>
      </c>
      <c r="F453" s="17">
        <v>0.68</v>
      </c>
    </row>
    <row r="454" spans="1:6" ht="15" customHeight="1">
      <c r="A454" s="13" t="s">
        <v>66</v>
      </c>
      <c r="B454" s="10" t="s">
        <v>147</v>
      </c>
      <c r="C454" s="11" t="s">
        <v>75</v>
      </c>
      <c r="D454" s="10" t="s">
        <v>420</v>
      </c>
      <c r="E454" s="10" t="s">
        <v>67</v>
      </c>
      <c r="F454" s="17">
        <v>0.68</v>
      </c>
    </row>
    <row r="455" spans="1:6" ht="39" customHeight="1">
      <c r="A455" s="7" t="s">
        <v>421</v>
      </c>
      <c r="B455" s="8" t="s">
        <v>422</v>
      </c>
      <c r="C455" s="8"/>
      <c r="D455" s="8"/>
      <c r="E455" s="8"/>
      <c r="F455" s="16">
        <v>17408.323400000001</v>
      </c>
    </row>
    <row r="456" spans="1:6" ht="39" customHeight="1">
      <c r="A456" s="9" t="s">
        <v>423</v>
      </c>
      <c r="B456" s="10" t="s">
        <v>422</v>
      </c>
      <c r="C456" s="11" t="s">
        <v>13</v>
      </c>
      <c r="D456" s="10"/>
      <c r="E456" s="10"/>
      <c r="F456" s="17">
        <v>17049.416799999999</v>
      </c>
    </row>
    <row r="457" spans="1:6" ht="15" hidden="1" customHeight="1">
      <c r="A457" s="13" t="s">
        <v>424</v>
      </c>
      <c r="B457" s="10" t="s">
        <v>422</v>
      </c>
      <c r="C457" s="11" t="s">
        <v>13</v>
      </c>
      <c r="D457" s="10" t="s">
        <v>425</v>
      </c>
      <c r="E457" s="10"/>
      <c r="F457" s="12">
        <v>7265416.7999999998</v>
      </c>
    </row>
    <row r="458" spans="1:6" ht="15" hidden="1" customHeight="1">
      <c r="A458" s="13" t="s">
        <v>426</v>
      </c>
      <c r="B458" s="10" t="s">
        <v>422</v>
      </c>
      <c r="C458" s="11" t="s">
        <v>13</v>
      </c>
      <c r="D458" s="10" t="s">
        <v>427</v>
      </c>
      <c r="E458" s="10"/>
      <c r="F458" s="12">
        <v>7265416.7999999998</v>
      </c>
    </row>
    <row r="459" spans="1:6" ht="15" customHeight="1">
      <c r="A459" s="13" t="s">
        <v>428</v>
      </c>
      <c r="B459" s="10" t="s">
        <v>422</v>
      </c>
      <c r="C459" s="11" t="s">
        <v>13</v>
      </c>
      <c r="D459" s="10" t="s">
        <v>429</v>
      </c>
      <c r="E459" s="10"/>
      <c r="F459" s="17">
        <v>7265.4168</v>
      </c>
    </row>
    <row r="460" spans="1:6" ht="15" customHeight="1">
      <c r="A460" s="13" t="s">
        <v>430</v>
      </c>
      <c r="B460" s="10" t="s">
        <v>422</v>
      </c>
      <c r="C460" s="11" t="s">
        <v>13</v>
      </c>
      <c r="D460" s="10" t="s">
        <v>429</v>
      </c>
      <c r="E460" s="10" t="s">
        <v>431</v>
      </c>
      <c r="F460" s="17">
        <v>7265.4168</v>
      </c>
    </row>
    <row r="461" spans="1:6" ht="26.25" customHeight="1">
      <c r="A461" s="13" t="s">
        <v>432</v>
      </c>
      <c r="B461" s="10" t="s">
        <v>422</v>
      </c>
      <c r="C461" s="11" t="s">
        <v>13</v>
      </c>
      <c r="D461" s="10" t="s">
        <v>429</v>
      </c>
      <c r="E461" s="10" t="s">
        <v>433</v>
      </c>
      <c r="F461" s="17">
        <v>7265.4168</v>
      </c>
    </row>
    <row r="462" spans="1:6" ht="15" hidden="1" customHeight="1">
      <c r="A462" s="13" t="s">
        <v>104</v>
      </c>
      <c r="B462" s="10" t="s">
        <v>422</v>
      </c>
      <c r="C462" s="11" t="s">
        <v>13</v>
      </c>
      <c r="D462" s="10" t="s">
        <v>105</v>
      </c>
      <c r="E462" s="10"/>
      <c r="F462" s="12">
        <v>9784000</v>
      </c>
    </row>
    <row r="463" spans="1:6" ht="15" hidden="1" customHeight="1">
      <c r="A463" s="13" t="s">
        <v>434</v>
      </c>
      <c r="B463" s="10" t="s">
        <v>422</v>
      </c>
      <c r="C463" s="11" t="s">
        <v>13</v>
      </c>
      <c r="D463" s="10" t="s">
        <v>435</v>
      </c>
      <c r="E463" s="10"/>
      <c r="F463" s="12">
        <v>9784000</v>
      </c>
    </row>
    <row r="464" spans="1:6" ht="15" hidden="1" customHeight="1">
      <c r="A464" s="13" t="s">
        <v>436</v>
      </c>
      <c r="B464" s="10" t="s">
        <v>422</v>
      </c>
      <c r="C464" s="11" t="s">
        <v>13</v>
      </c>
      <c r="D464" s="10" t="s">
        <v>437</v>
      </c>
      <c r="E464" s="10"/>
      <c r="F464" s="12">
        <v>9784000</v>
      </c>
    </row>
    <row r="465" spans="1:6" ht="26.25" customHeight="1">
      <c r="A465" s="13" t="s">
        <v>438</v>
      </c>
      <c r="B465" s="10" t="s">
        <v>422</v>
      </c>
      <c r="C465" s="11" t="s">
        <v>13</v>
      </c>
      <c r="D465" s="10" t="s">
        <v>439</v>
      </c>
      <c r="E465" s="10"/>
      <c r="F465" s="17">
        <v>9784</v>
      </c>
    </row>
    <row r="466" spans="1:6" ht="15" customHeight="1">
      <c r="A466" s="13" t="s">
        <v>430</v>
      </c>
      <c r="B466" s="10" t="s">
        <v>422</v>
      </c>
      <c r="C466" s="11" t="s">
        <v>13</v>
      </c>
      <c r="D466" s="10" t="s">
        <v>439</v>
      </c>
      <c r="E466" s="10" t="s">
        <v>431</v>
      </c>
      <c r="F466" s="17">
        <v>9784</v>
      </c>
    </row>
    <row r="467" spans="1:6" ht="26.25" customHeight="1">
      <c r="A467" s="13" t="s">
        <v>432</v>
      </c>
      <c r="B467" s="10" t="s">
        <v>422</v>
      </c>
      <c r="C467" s="11" t="s">
        <v>13</v>
      </c>
      <c r="D467" s="10" t="s">
        <v>439</v>
      </c>
      <c r="E467" s="10" t="s">
        <v>433</v>
      </c>
      <c r="F467" s="17">
        <v>9784</v>
      </c>
    </row>
    <row r="468" spans="1:6" ht="26.25" customHeight="1">
      <c r="A468" s="9" t="s">
        <v>440</v>
      </c>
      <c r="B468" s="10" t="s">
        <v>422</v>
      </c>
      <c r="C468" s="11" t="s">
        <v>31</v>
      </c>
      <c r="D468" s="10"/>
      <c r="E468" s="10"/>
      <c r="F468" s="15">
        <v>358.90660000000003</v>
      </c>
    </row>
    <row r="469" spans="1:6" ht="15" hidden="1" customHeight="1">
      <c r="A469" s="13" t="s">
        <v>104</v>
      </c>
      <c r="B469" s="10" t="s">
        <v>422</v>
      </c>
      <c r="C469" s="11" t="s">
        <v>31</v>
      </c>
      <c r="D469" s="10" t="s">
        <v>105</v>
      </c>
      <c r="E469" s="10"/>
      <c r="F469" s="12">
        <v>358906.6</v>
      </c>
    </row>
    <row r="470" spans="1:6" ht="26.25" customHeight="1">
      <c r="A470" s="13" t="s">
        <v>72</v>
      </c>
      <c r="B470" s="10" t="s">
        <v>422</v>
      </c>
      <c r="C470" s="11" t="s">
        <v>31</v>
      </c>
      <c r="D470" s="10" t="s">
        <v>441</v>
      </c>
      <c r="E470" s="10"/>
      <c r="F470" s="17">
        <v>140</v>
      </c>
    </row>
    <row r="471" spans="1:6" ht="15" customHeight="1">
      <c r="A471" s="13" t="s">
        <v>442</v>
      </c>
      <c r="B471" s="10" t="s">
        <v>422</v>
      </c>
      <c r="C471" s="11" t="s">
        <v>31</v>
      </c>
      <c r="D471" s="10" t="s">
        <v>441</v>
      </c>
      <c r="E471" s="10" t="s">
        <v>443</v>
      </c>
      <c r="F471" s="17">
        <v>140</v>
      </c>
    </row>
    <row r="472" spans="1:6" ht="26.25" customHeight="1">
      <c r="A472" s="13" t="s">
        <v>444</v>
      </c>
      <c r="B472" s="10" t="s">
        <v>422</v>
      </c>
      <c r="C472" s="11" t="s">
        <v>31</v>
      </c>
      <c r="D472" s="10" t="s">
        <v>445</v>
      </c>
      <c r="E472" s="10"/>
      <c r="F472" s="15">
        <v>168.5446</v>
      </c>
    </row>
    <row r="473" spans="1:6" ht="15" customHeight="1">
      <c r="A473" s="13" t="s">
        <v>442</v>
      </c>
      <c r="B473" s="10" t="s">
        <v>422</v>
      </c>
      <c r="C473" s="11" t="s">
        <v>31</v>
      </c>
      <c r="D473" s="10" t="s">
        <v>445</v>
      </c>
      <c r="E473" s="10" t="s">
        <v>443</v>
      </c>
      <c r="F473" s="15">
        <v>168.5446</v>
      </c>
    </row>
    <row r="474" spans="1:6" ht="39" customHeight="1">
      <c r="A474" s="13" t="s">
        <v>446</v>
      </c>
      <c r="B474" s="10" t="s">
        <v>422</v>
      </c>
      <c r="C474" s="11" t="s">
        <v>31</v>
      </c>
      <c r="D474" s="10" t="s">
        <v>447</v>
      </c>
      <c r="E474" s="10"/>
      <c r="F474" s="15">
        <v>50.362000000000002</v>
      </c>
    </row>
    <row r="475" spans="1:6" ht="15" customHeight="1">
      <c r="A475" s="13" t="s">
        <v>442</v>
      </c>
      <c r="B475" s="10" t="s">
        <v>422</v>
      </c>
      <c r="C475" s="11" t="s">
        <v>31</v>
      </c>
      <c r="D475" s="10" t="s">
        <v>447</v>
      </c>
      <c r="E475" s="10" t="s">
        <v>443</v>
      </c>
      <c r="F475" s="15">
        <v>50.362000000000002</v>
      </c>
    </row>
  </sheetData>
  <autoFilter ref="A7:F475">
    <filterColumn colId="0">
      <filters blank="1">
        <filter val="Аппарат Территориальной Избирательной комиссии Чаа-Хольского кожууна Республики Тыва"/>
        <filter val="Аппарат Хурала представителей Чаа-Хольского кожууна Республики Тыва"/>
        <filter val="Бесплатное питание учащихся"/>
        <filter val="Благоустройство"/>
        <filter val="Взносы по обязательному социальному страхованию на выплаты денежного содержания и иные выплаты работникам государственных (муниципальных) органов"/>
        <filter val="Взносы по обязательному социальному страхованию на выплаты по оплате труда работников и иные выплаты работникам учреждений"/>
        <filter val="ВСЕГО РАСХОДОВ"/>
        <filter val="Гражданская оборона"/>
        <filter val="Депутаты Хурала представителей Чаа-Хольского кожууна Республики Тыва"/>
        <filter val="Дополнительное образование детей"/>
        <filter val="Дорожное хозяйство (дорожные фонды)"/>
        <filter val="Дотации"/>
        <filter val="Дотации на выравнивание бюджетной обеспеченности"/>
        <filter val="Дотации на выравнивание бюджетной обеспеченности сельским поселениям"/>
        <filter val="Дотации на выравнивание бюджетной обеспеченности субъектов Российской Федерации и муниципальных образований"/>
        <filter val="Дошкольное образование"/>
        <filter val="Другие вопросы в области культуры, кинематографии"/>
        <filter val="Другие вопросы в области национальной экономики"/>
        <filter val="Другие вопросы в области образования"/>
        <filter val="Другие вопросы в области социальной политики"/>
        <filter val="Другие общегосударственные вопросы"/>
        <filter val="ЖИЛИЩНО-КОММУНАЛЬНОЕ ХОЗЯЙСТВО"/>
        <filter val="Закупка товаров, работ и услуг в сфере информационно-коммуникационных технологий"/>
        <filter val="Закупка товаров, работ и услуг для обеспечения государственных (муниципальных) нужд"/>
        <filter val="Закупка энергетических ресурсов"/>
        <filter val="Защита населения и территории от чрезвычайных ситуаций природного и техногенного характера, пожарная безопасность"/>
        <filter val="Иные выплаты персоналу государственных (муниципальных) органов, за исключением фонда оплаты труда"/>
        <filter val="Иные закупки товаров, работ и услуг для обеспечения государственных (муниципальных) нужд"/>
        <filter val="Иные межбюджетные трансферты"/>
        <filter val="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"/>
        <filter val="Иные межбюджетные трансферты на организацию бесплатного питания отдельным категориям учащихся государственных и муниципальных образовательных учреждениях Республики Тыва"/>
        <filter val="Коммунальное хозяйство"/>
        <filter val="Культура"/>
        <filter val="КУЛЬТУРА, КИНЕМАТОГРАФИЯ"/>
        <filter val="Льготы педагогическим работникам по жилищно-коммунальным услугам"/>
        <filter val="Льготы сельским специалистам культуры по жилищно-коммунальным услугам"/>
        <filter val="Межбюджетные трансферты"/>
        <filter val="Межбюджетные трансферты бюджетам сельских поселений на оплату коммунальных услуг"/>
        <filter val="Межбюджетные трансферты бюджетам сельских поселений, расположенных в труднодоступных населенных пунктах"/>
        <filter val="МЕЖБЮДЖЕТНЫЕ ТРАНСФЕРТЫ ОБЩЕГО ХАРАКТЕРА БЮДЖЕТАМ БЮДЖЕТНОЙ СИСТЕМЫ РОССИЙСКОЙ ФЕДЕРАЦИИ"/>
        <filter val="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"/>
        <filter val="Мероприятия по предупреждению и ликвидации последствий чрезвычайных ситуаций и стихийных бедствий"/>
        <filter val="Мобилизационная и вневойсковая подготовка"/>
        <filter val="Молодежная политика"/>
        <filter val="НАЦИОНАЛЬНАЯ БЕЗОПАСНОСТЬ И ПРАВООХРАНИТЕЛЬНАЯ ДЕЯТЕЛЬНОСТЬ"/>
        <filter val="НАЦИОНАЛЬНАЯ ОБОРОНА"/>
        <filter val="НАЦИОНАЛЬНАЯ ЭКОНОМИКА"/>
        <filter val="Обеспечение деятельности финансовых, налоговых и таможенных органов и органов финансового (финансово-бюджетного) надзора"/>
        <filter val="Обеспечение проведения выборов и референдумов"/>
        <filter val="Обеспечение функционирования Аппарата Администрации Чаа-Хольского кожууна Республики Тыва"/>
        <filter val="ОБРАЗОВАНИЕ"/>
        <filter val="ОБЩЕГОСУДАРСТВЕННЫЕ ВОПРОСЫ"/>
        <filter val="Общее образование"/>
        <filter val="Осуществление государственных полномочий по созданию, организации и обеспечению деятельности административных комиссий"/>
        <filter val="Осуществление государственных полномочий по созданию, организации и обеспечению деятельности комиссий по делам несовершеннолетних"/>
        <filter val="Осуществление первичного воинского учета на территориях, где отсутствуют военные комиссариаты"/>
        <filter val="Осуществление переданных органам местного самоуправления полномочий в области организации предоставления гражданам субсидий на оплату жилых помещений и коммунальных услуг"/>
        <filter val="Осуществление переданных органам местного самоуправления полномочий в области социальной поддержки ветеранов труда и труженников тыла"/>
        <filter val="Осуществление переданных органам местного самоуправления полномочий по предоставлению гражданам субсидий на оплату жилых помещений и коммунальных услуг"/>
        <filter val="Охрана объектов растительного и животного мира и среды их обитания"/>
        <filter val="ОХРАНА ОКРУЖАЮЩЕЙ СРЕДЫ"/>
        <filter val="Охрана семьи и детства"/>
        <filter val="Пособия, компенсации и иные социальные выплаты гражданам, кроме публичных нормативных обязательств"/>
        <filter val="Председатель Администрации Чаа-Хольского кожууна Республики Тыва"/>
        <filter val="Председатель Контрольно-счетной палаты Чаа-Хольского кожууна Республики Тыва и его инспектор"/>
        <filter val="Председатель Хурала представителей Чаа-Хольского кожууна Республики Тыва"/>
        <filter val="Прочая закупка товаров, работ и услуг"/>
        <filter val="Прочие межбюджетные трансферты общего характера"/>
        <filter val="Расходы на выплаты персоналу в рамках мероприятий подпрограммы &quot;Обеспечение деятельности централизованной бухгалтерии управления образования администрации Чаа-Хольского кожууна&quot;"/>
        <filter val="Расходы на выплаты персоналу в рамках подпрограммы &quot;Повышение эффективности управления финансами системы культуры в бюджетных учреждениях Чаа-Хольского кожууна Республики Тыва на 2018-2020 годы&quot;"/>
        <filter val="Расходы на выплаты персоналу государственных (муниципальных) органов"/>
        <filter val="Расходы на выплаты персоналу казенных учреждений"/>
        <filter val="Расходы на выплаты по оплате труда начальника управления культуры и искусства администрации Чаа-Хольского кожууна"/>
        <filter val="Расходы на выплаты по оплате труда начальника управления образования администрации Чаа-Хольского кожууна"/>
        <filter val="Расходы на выплаты по оплате труда работников Аппарата Администрации Чаа-Хольского кожууна Республики Тыва"/>
        <filter val="Расходы на выплаты по оплате труда работников сельскохозяйственного отдела администрации Чаа-Хольского кожууна"/>
        <filter val="Расходы на выплаты по оплате труда работников финансового органа Чаа-Хольского кожууна"/>
        <filter val="Расходы на обеспечение функций контрольно-счетной палаты муниципального района &quot;Чаа-Хольский кожуун Республики Тыва&quot;"/>
        <filter val="Расходы на обеспечение функций управления труда и социального развития администрации Чаа-Хольского кожууна"/>
        <filter val="Расходы на обеспечение функций финансового органа Чаа-Хольского кожууна"/>
        <filter val="Реализация мероприятий по благоустройству с.Чаа-Холь"/>
        <filter val="Реализация мероприятий подпрограммы &quot;Комплексное развитие и модернизация систем коммунальной инфраструктуры Чаа-Хольского кожууна&quot;"/>
        <filter val="Реализация мероприятий подпрограммы &quot;О дополнительных мерах по борьбе с туберкулезом в Чаа-Хольском кожууне&quot;"/>
        <filter val="Реализация мероприятий подпрограммы &quot;Обеспечение деятельности централизованной бухгалтерии управления образования администрации Чаа-Хольского кожууна&quot;"/>
        <filter val="Реализация мероприятий подпрограммы &quot;Обеспечение первичных мер пожарной безопасности в учреждения культуры и искусства в Чаа-Хольском кожууне на 2018-2020 годы&quot;"/>
        <filter val="Реализация мероприятий подпрограммы &quot;Повышение эффективности управления финансами системы культуры в бюджетных учреждениях Чаа-Хольского кожууна Республики Тыва на 2018-2020 годы&quot;"/>
        <filter val="Реализация мероприятий подпрограммы &quot;Развитие библиотечного дела в Чаа-Хольском кожууне на 2018-2020 годы&quot;"/>
        <filter val="Реализация мероприятий подпрограммы &quot;Развитие искусства и поддержка юных дарований Чаа-Хольского кожууна&quot;"/>
        <filter val="Реализация мероприятий подпрограммы &quot;Развитие культурно-досуговой деятельности Чаа-Хольского кожууна на 2018-2020 годы&quot;"/>
        <filter val="Реализация мероприятий подпрограммы &quot;Развитие туризма в Чаа-Хольском кожууне на 2018-2020 годы&quot;"/>
        <filter val="Реализация мероприятий подпрограммы &quot;Снабжение населения Чаа-Хольского кожууна чистой водопроводной водой&quot;"/>
        <filter val="Реализация мероприятий программы &quot;Обеспечение деятельности органов местного самоуправления на 2019-2022 годы&quot;"/>
        <filter val="Реализация мероприятий программы &quot;Обеспечение жильем молодых семей в Чаа-Хольском кожууне Республики Тыва на 2016-2020 годы&quot;"/>
        <filter val="Реализация мероприятий программы &quot;Поддержка и развитие малого и среднего предпринимательства в Чаа-Хольском кожууне на 2017-2020 годы&quot;"/>
        <filter val="Реализация меропрриятий программы &quot;Развитие земельно-имущественных отношений на территории муниципального района &quot;Чаа-Хольский кожуун Республики Тыва&quot; на 2019-2021 годы&quot;"/>
        <filter val="Реализация мерпориятий подпрограммы &quot;Безопасность образовательных организаций&quot;"/>
        <filter val="Реализация мерпориятий подпрограммы &quot;Развитие дошкольного образования&quot; за счет местного бюджета"/>
        <filter val="Реализация мерпориятий подпрограммы &quot;Развитие дошкольного образования&quot; за счет субвенции"/>
        <filter val="Реализация мерпориятий подпрограммы &quot;Развитие дошкольного образования&quot; учебные расходы"/>
        <filter val="Реализация мерпориятий подпрограммы &quot;Развитие общего образования&quot; за счет местного бюджета"/>
        <filter val="Реализация мерпориятий подпрограммы &quot;Развитие общего образования&quot; за счет субвенции"/>
        <filter val="Реализация мерпориятий подпрограммы &quot;Развитие общего образования&quot; учебные расходы"/>
        <filter val="Реализация мерпориятий подпрограммы &quot;Развитие системы оценки качества образования и информационной прозрачности системы образования&quot;"/>
        <filter val="Реализация подпрограммы &quot;Отдых и оздоровление детей&quot;"/>
        <filter val="Резервные средства"/>
        <filter val="Резервные фонды"/>
        <filter val="Резервный фонд Чаа-Хольского кожууна Республики Тыва"/>
        <filter val="Сельское хозяйство и рыболовство"/>
        <filter val="СОЦИАЛЬНАЯ ПОЛИТИКА"/>
        <filter val="Социальное обеспечение и иные выплаты населению"/>
        <filter val="Социальное обеспечение населения"/>
        <filter val="Социальные выплаты гражданам, кроме публичных нормативных социальных выплат"/>
        <filter val="Специальные расходы"/>
        <filter val="Субвенции"/>
        <filter val="Субвенции местным бюджетам на содержание специалистов, осуществляющих переданные полномочия Республики Тыва по опеке и попечительству"/>
        <filter val="Субвенции на выплаты денежных средств на содержание детей в семьях опекунов (попечителей), в приемных семьях и вознаграждения, причитающегося приемным родителям"/>
        <filter val="Субвенции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"/>
        <filter val="Субвенции на оплату жилищно-коммунальных услуг отдельным категориям граждан"/>
        <filter val="Субвенции на реализацию ЗРТ &quot;О погребении и похоронном деле в Республике Тыва&quot;"/>
        <filter val="Субсидии бюджетным учреждениям"/>
        <filter val="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"/>
        <filter val="Субсидии гражданам на приобретение жилья"/>
        <filter val="Субсидии местным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"/>
        <filter val="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"/>
        <filter val="Субсидии на возмещение убытков, связанных с применением государственных регулируемых цен на электрическую энергию, тепловую энергию и водоснабжение, вырабатываемыми муниципальными организациями коммунального комплекса, понесенных в процессе выработки"/>
        <filter val="Субсидии на реализацию программ формирования современной городской среды"/>
        <filter val="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"/>
        <filter val="Судебная система"/>
        <filter val="Уплата иных платежей"/>
        <filter val="Уплата налога на имущество организаций и земельного налога"/>
        <filter val="Уплата налогов, сборов и иных платежей"/>
        <filter val="Уплата прочих налогов, сборов"/>
        <filter val="Фонд оплаты труда государственных (муниципальных) органов"/>
        <filter val="Фонд оплаты труда учреждений"/>
        <filter val="Функционирование высшего должностного лица субъекта Российской Федерации и муниципального образования"/>
        <filter val="Функционирование законодательных (представительных) органов государственной власти и представительных органов муниципальных образований"/>
        <filter val="Функционирование Правительства Российской Федерации, высших исполнительных органов субъектов Российской Федерации, местных администраций"/>
      </filters>
    </filterColumn>
  </autoFilter>
  <mergeCells count="1">
    <mergeCell ref="A5:F5"/>
  </mergeCells>
  <pageMargins left="0.196850393700787" right="0.196850393700787" top="0.196850393700787" bottom="0.59055118110236204" header="0" footer="0.196850393700787"/>
  <pageSetup paperSize="9" scale="88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2025-12-29T04:02:08Z</cp:lastPrinted>
  <dcterms:created xsi:type="dcterms:W3CDTF">2025-11-10T07:43:00Z</dcterms:created>
  <dcterms:modified xsi:type="dcterms:W3CDTF">2025-12-29T10:04:12Z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7FC9CE790005410B8057D16C56C597CE_12</vt:lpwstr>
  </property>
  <property fmtid="{D5CDD505-2E9C-101B-9397-08002B2CF9AE}" pid="3" name="KSOProductBuildVer">
    <vt:lpwstr>1049-12.2.0.23155</vt:lpwstr>
  </property>
</Properties>
</file>